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30" windowWidth="20640" windowHeight="10050" tabRatio="975" firstSheet="1" activeTab="4"/>
  </bookViews>
  <sheets>
    <sheet name="İL İCMALİ 2018" sheetId="8" r:id="rId1"/>
    <sheet name="ÖDENEK TAKİP-2018" sheetId="2" r:id="rId2"/>
    <sheet name="2018 İÇMESUYU ALT DAĞ." sheetId="38" r:id="rId3"/>
    <sheet name="2018 YOL İZLEME ALT DAĞ." sheetId="6" r:id="rId4"/>
    <sheet name="2018 SULAMA ALT DAĞ." sheetId="7" r:id="rId5"/>
    <sheet name="2018 ATIKSU ALT " sheetId="13" r:id="rId6"/>
    <sheet name="Sayfa1" sheetId="9" r:id="rId7"/>
    <sheet name="Sayfa2" sheetId="10" r:id="rId8"/>
    <sheet name="BSK 2018" sheetId="14" r:id="rId9"/>
    <sheet name="Ulaşım" sheetId="43" r:id="rId10"/>
    <sheet name="İçme Suyu" sheetId="40" r:id="rId11"/>
    <sheet name="Sulama" sheetId="41" r:id="rId12"/>
    <sheet name="Atık Su" sheetId="42" r:id="rId13"/>
    <sheet name="Sayfa3" sheetId="44" r:id="rId14"/>
    <sheet name="Sayfa4" sheetId="45" r:id="rId15"/>
    <sheet name="Sayfa6" sheetId="47" r:id="rId16"/>
    <sheet name="Sayfa5" sheetId="48" r:id="rId17"/>
  </sheets>
  <externalReferences>
    <externalReference r:id="rId18"/>
    <externalReference r:id="rId19"/>
    <externalReference r:id="rId20"/>
    <externalReference r:id="rId21"/>
    <externalReference r:id="rId22"/>
  </externalReferences>
  <definedNames>
    <definedName name="_xlnm._FilterDatabase" localSheetId="2" hidden="1">'2018 İÇMESUYU ALT DAĞ.'!$B$2:$W$31</definedName>
    <definedName name="_xlnm._FilterDatabase" localSheetId="3" hidden="1">'2018 YOL İZLEME ALT DAĞ.'!$A$3:$CV$48</definedName>
    <definedName name="_xlnm._FilterDatabase" localSheetId="10" hidden="1">'İçme Suyu'!$A$2:$I$32</definedName>
    <definedName name="_xlnm._FilterDatabase" localSheetId="11" hidden="1">Sulama!$A$2:$I$18</definedName>
    <definedName name="_xlnm._FilterDatabase" localSheetId="9" hidden="1">Ulaşım!$A$2:$I$45</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2">#REF!</definedName>
    <definedName name="EŞEK" localSheetId="0">#REF!</definedName>
    <definedName name="EŞEK">#REF!</definedName>
    <definedName name="HAKKARİ">[1]PROGRAM!$F$308</definedName>
    <definedName name="İÇ">'[2]2005 ÖDENEK'!$D$8</definedName>
    <definedName name="İÇME">'[2]YENİ İŞLER'!$Q$3</definedName>
    <definedName name="iiki" localSheetId="2">#REF!</definedName>
    <definedName name="iiki">#REF!</definedName>
    <definedName name="iki" localSheetId="2">#REF!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 localSheetId="2">#REF!</definedName>
    <definedName name="ÖDENEK">#REF!</definedName>
    <definedName name="PARA">'[3]KÖYDES 2. ETAP PROGRAMI'!$AN$6</definedName>
    <definedName name="PUAN" localSheetId="2">#REF!</definedName>
    <definedName name="PUAN" localSheetId="0">#REF!</definedName>
    <definedName name="PUAN">#REF!</definedName>
    <definedName name="RİZE">[1]PROGRAM!$F$461</definedName>
    <definedName name="SİİRT" localSheetId="2">#REF!</definedName>
    <definedName name="SİİRT">#REF!</definedName>
    <definedName name="SULAMA">'[2]YENİ İŞLER'!$R$3</definedName>
    <definedName name="ŞIRNAK">[1]PROGRAM!$F$499</definedName>
    <definedName name="TOP">[1]DAĞITIM!$U$19</definedName>
    <definedName name="topl" localSheetId="2">#REF!</definedName>
    <definedName name="topl">#REF!</definedName>
    <definedName name="topl." localSheetId="2">#REF!</definedName>
    <definedName name="topl.">#REF!</definedName>
    <definedName name="topla" localSheetId="2">#REF!</definedName>
    <definedName name="topla">#REF!</definedName>
    <definedName name="TOPLAM">'[3]KÖYDES 2. ETAP PROGRAMI'!$AC$31</definedName>
    <definedName name="_xlnm.Print_Area" localSheetId="3">'2018 YOL İZLEME ALT DAĞ.'!$A$1:$BM$48</definedName>
    <definedName name="_xlnm.Print_Area" localSheetId="1">'ÖDENEK TAKİP-2018'!$A$1:$M$32</definedName>
    <definedName name="_xlnm.Print_Titles" localSheetId="0">'İL İCMALİ 2018'!$1:$1</definedName>
    <definedName name="YL">'[2]2005 ÖDENEK'!$C$8</definedName>
    <definedName name="YOL">'[2]YENİ İŞLER'!$P$3</definedName>
  </definedNames>
  <calcPr calcId="124519"/>
</workbook>
</file>

<file path=xl/calcChain.xml><?xml version="1.0" encoding="utf-8"?>
<calcChain xmlns="http://schemas.openxmlformats.org/spreadsheetml/2006/main">
  <c r="AC47" i="6"/>
  <c r="O9" i="38"/>
  <c r="Q5" i="6" l="1"/>
  <c r="N20" i="38" l="1"/>
  <c r="P15" i="6"/>
  <c r="P14"/>
  <c r="Q11"/>
  <c r="O10" i="38" l="1"/>
  <c r="O8"/>
  <c r="M9" i="7"/>
  <c r="N4" i="13"/>
  <c r="Q36" i="6" l="1"/>
  <c r="O6" i="38"/>
  <c r="O7"/>
  <c r="O30" l="1"/>
  <c r="Q29" i="6"/>
  <c r="Q28"/>
  <c r="Q13"/>
  <c r="Q14"/>
  <c r="Q15"/>
  <c r="Q12"/>
  <c r="G48" i="43" l="1"/>
  <c r="F48"/>
  <c r="E48"/>
  <c r="G44" i="47"/>
  <c r="F44"/>
  <c r="E44"/>
  <c r="P5" i="8" l="1"/>
  <c r="Q5"/>
  <c r="Q21" i="6" l="1"/>
  <c r="N13" i="13"/>
  <c r="B4" i="44"/>
  <c r="B6"/>
  <c r="U13" i="13"/>
  <c r="G102" i="45" l="1"/>
  <c r="H102"/>
  <c r="F102"/>
  <c r="M8" i="7"/>
  <c r="M10"/>
  <c r="M11"/>
  <c r="M12"/>
  <c r="M13"/>
  <c r="M16"/>
  <c r="M17"/>
  <c r="M18"/>
  <c r="M19"/>
  <c r="M20"/>
  <c r="M7"/>
  <c r="M6"/>
  <c r="G18" i="41"/>
  <c r="F7" i="44" s="1"/>
  <c r="F18" i="41"/>
  <c r="E7" i="44" s="1"/>
  <c r="E18" i="41"/>
  <c r="D7" i="44" s="1"/>
  <c r="G32" i="40"/>
  <c r="F5" i="44" s="1"/>
  <c r="F32" i="40"/>
  <c r="E5" i="44" s="1"/>
  <c r="E32" i="40"/>
  <c r="D5" i="44" s="1"/>
  <c r="O15" i="38"/>
  <c r="B3" i="9"/>
  <c r="C11" i="44"/>
  <c r="B11"/>
  <c r="F12" i="42"/>
  <c r="E9" i="44" s="1"/>
  <c r="G12" i="42"/>
  <c r="F9" i="44" s="1"/>
  <c r="E12" i="42"/>
  <c r="D9" i="44" s="1"/>
  <c r="B12"/>
  <c r="O28" i="38"/>
  <c r="G9" i="44" l="1"/>
  <c r="N285" i="10"/>
  <c r="O285"/>
  <c r="M285"/>
  <c r="O10" i="13" l="1"/>
  <c r="E3" i="44"/>
  <c r="F3"/>
  <c r="D3"/>
  <c r="G3" l="1"/>
  <c r="G7"/>
  <c r="O13" i="38"/>
  <c r="F11" i="44"/>
  <c r="D11"/>
  <c r="Q16" i="6"/>
  <c r="V31" i="38"/>
  <c r="D9" i="8" s="1"/>
  <c r="U31" i="38"/>
  <c r="T31"/>
  <c r="S31"/>
  <c r="R31"/>
  <c r="N31"/>
  <c r="I5" i="2" s="1"/>
  <c r="M31" i="38"/>
  <c r="H5" i="2" s="1"/>
  <c r="L31" i="38"/>
  <c r="I31"/>
  <c r="H31"/>
  <c r="G31"/>
  <c r="O24"/>
  <c r="O23"/>
  <c r="O22"/>
  <c r="O21"/>
  <c r="O20"/>
  <c r="O19"/>
  <c r="O18"/>
  <c r="O17"/>
  <c r="O16"/>
  <c r="O14"/>
  <c r="O5"/>
  <c r="O4"/>
  <c r="D5" i="2" l="1"/>
  <c r="F5"/>
  <c r="G11" i="44"/>
  <c r="G5"/>
  <c r="O31" i="38"/>
  <c r="E11" i="44" l="1"/>
  <c r="Q7" i="6"/>
  <c r="Q23" l="1"/>
  <c r="Q34"/>
  <c r="G4" i="14" l="1"/>
  <c r="G9"/>
  <c r="G3"/>
  <c r="G7"/>
  <c r="AG47" i="6"/>
  <c r="Q31"/>
  <c r="O5" i="13"/>
  <c r="O7"/>
  <c r="O8"/>
  <c r="O9"/>
  <c r="O12"/>
  <c r="O4"/>
  <c r="Q4" i="6"/>
  <c r="G14" i="14" l="1"/>
  <c r="M13" i="13"/>
  <c r="L13"/>
  <c r="D8" i="2" s="1"/>
  <c r="V13" i="13"/>
  <c r="W13"/>
  <c r="X13"/>
  <c r="Y13"/>
  <c r="O13" l="1"/>
  <c r="F14" i="14"/>
  <c r="E14" l="1"/>
  <c r="D8" i="8"/>
  <c r="I47" i="6"/>
  <c r="J47" l="1"/>
  <c r="M9" i="8"/>
  <c r="M7"/>
  <c r="M6"/>
  <c r="R13" i="13"/>
  <c r="I8" i="2"/>
  <c r="H8"/>
  <c r="I13" i="13"/>
  <c r="H13"/>
  <c r="G13"/>
  <c r="E22" i="2"/>
  <c r="G22"/>
  <c r="Q33" i="6"/>
  <c r="Q47" s="1"/>
  <c r="W47"/>
  <c r="M8" i="8" l="1"/>
  <c r="J8"/>
  <c r="F8" i="2"/>
  <c r="D8" i="9"/>
  <c r="C8"/>
  <c r="B8"/>
  <c r="E7"/>
  <c r="D7"/>
  <c r="C7"/>
  <c r="E6"/>
  <c r="C6"/>
  <c r="B6"/>
  <c r="E5"/>
  <c r="D5"/>
  <c r="C5"/>
  <c r="B5"/>
  <c r="G4"/>
  <c r="F4"/>
  <c r="E4"/>
  <c r="D4"/>
  <c r="C4"/>
  <c r="B4"/>
  <c r="D9" l="1"/>
  <c r="I5"/>
  <c r="I6"/>
  <c r="E9"/>
  <c r="G9"/>
  <c r="H9"/>
  <c r="C9"/>
  <c r="I4"/>
  <c r="F9"/>
  <c r="I7"/>
  <c r="B9"/>
  <c r="I8"/>
  <c r="I3"/>
  <c r="I9" l="1"/>
  <c r="J19" i="2"/>
  <c r="J20"/>
  <c r="J21"/>
  <c r="J18"/>
  <c r="J17"/>
  <c r="J16"/>
  <c r="J15"/>
  <c r="J14"/>
  <c r="J13"/>
  <c r="J12"/>
  <c r="J11"/>
  <c r="J10"/>
  <c r="J9"/>
  <c r="G21" i="7"/>
  <c r="O41" i="8" l="1"/>
  <c r="I41"/>
  <c r="O40"/>
  <c r="I40"/>
  <c r="O39"/>
  <c r="I39"/>
  <c r="O37"/>
  <c r="I37"/>
  <c r="N36"/>
  <c r="M36"/>
  <c r="L36"/>
  <c r="K36"/>
  <c r="J36"/>
  <c r="H36"/>
  <c r="G36"/>
  <c r="F36"/>
  <c r="E36"/>
  <c r="D36"/>
  <c r="O35"/>
  <c r="I35"/>
  <c r="O34"/>
  <c r="I34"/>
  <c r="O33"/>
  <c r="I33"/>
  <c r="O27"/>
  <c r="M27"/>
  <c r="L27"/>
  <c r="K27"/>
  <c r="J27"/>
  <c r="I27"/>
  <c r="G27"/>
  <c r="F27"/>
  <c r="E27"/>
  <c r="D27"/>
  <c r="N26"/>
  <c r="H26"/>
  <c r="N25"/>
  <c r="H25"/>
  <c r="N24"/>
  <c r="H24"/>
  <c r="N10"/>
  <c r="M10"/>
  <c r="K10"/>
  <c r="H10"/>
  <c r="E10"/>
  <c r="Q9"/>
  <c r="O9"/>
  <c r="L9"/>
  <c r="I9"/>
  <c r="Q8"/>
  <c r="O8"/>
  <c r="L8"/>
  <c r="Q7"/>
  <c r="O7"/>
  <c r="Q6"/>
  <c r="O6"/>
  <c r="O5"/>
  <c r="N27" l="1"/>
  <c r="O36"/>
  <c r="H27"/>
  <c r="I36"/>
  <c r="O10"/>
  <c r="Q10"/>
  <c r="Y47" i="6" l="1"/>
  <c r="G17" i="8" s="1"/>
  <c r="M3" i="7" l="1"/>
  <c r="U21"/>
  <c r="L6" i="8" s="1"/>
  <c r="V21" i="7"/>
  <c r="J7" i="8" s="1"/>
  <c r="W21" i="7"/>
  <c r="X21"/>
  <c r="T21"/>
  <c r="P21"/>
  <c r="Q21"/>
  <c r="O21"/>
  <c r="N21"/>
  <c r="K21"/>
  <c r="H7" i="2" s="1"/>
  <c r="J21" i="7"/>
  <c r="L21"/>
  <c r="I7" i="2" s="1"/>
  <c r="AK47" i="6"/>
  <c r="AJ47"/>
  <c r="I8" i="8" s="1"/>
  <c r="AI47" i="6"/>
  <c r="AH47"/>
  <c r="AD47"/>
  <c r="O17" i="8" s="1"/>
  <c r="P17"/>
  <c r="AB47" i="6"/>
  <c r="N17" i="8" s="1"/>
  <c r="AA47" i="6"/>
  <c r="Z47"/>
  <c r="X47"/>
  <c r="L17" i="8" s="1"/>
  <c r="V47" i="6"/>
  <c r="J17" i="8" s="1"/>
  <c r="U47" i="6"/>
  <c r="F17" i="8" s="1"/>
  <c r="T47" i="6"/>
  <c r="S47"/>
  <c r="E17" i="8" s="1"/>
  <c r="R47" i="6"/>
  <c r="D17" i="8" s="1"/>
  <c r="P47" i="6"/>
  <c r="O47"/>
  <c r="H6" i="2" s="1"/>
  <c r="N47" i="6"/>
  <c r="H47"/>
  <c r="P6" i="8" l="1"/>
  <c r="I6" i="2"/>
  <c r="I22" s="1"/>
  <c r="G7" i="8"/>
  <c r="P7" s="1"/>
  <c r="L5"/>
  <c r="I5"/>
  <c r="J10"/>
  <c r="L7"/>
  <c r="F8"/>
  <c r="R8" s="1"/>
  <c r="P8"/>
  <c r="P9"/>
  <c r="F9"/>
  <c r="R9" s="1"/>
  <c r="F6"/>
  <c r="F7"/>
  <c r="J8" i="2"/>
  <c r="H22"/>
  <c r="D7"/>
  <c r="F7"/>
  <c r="J7" s="1"/>
  <c r="D10" i="8"/>
  <c r="F5"/>
  <c r="F6" i="2"/>
  <c r="D6"/>
  <c r="M21" i="7"/>
  <c r="I6" i="8" l="1"/>
  <c r="R6" s="1"/>
  <c r="I7"/>
  <c r="G10"/>
  <c r="L10"/>
  <c r="P10"/>
  <c r="R5"/>
  <c r="F10"/>
  <c r="F22" i="2"/>
  <c r="D22"/>
  <c r="J6"/>
  <c r="J5"/>
  <c r="I10" i="8" l="1"/>
  <c r="R7"/>
  <c r="R10" s="1"/>
  <c r="J22" i="2"/>
</calcChain>
</file>

<file path=xl/sharedStrings.xml><?xml version="1.0" encoding="utf-8"?>
<sst xmlns="http://schemas.openxmlformats.org/spreadsheetml/2006/main" count="3599" uniqueCount="830">
  <si>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</si>
  <si>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</si>
  <si>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</si>
  <si>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</si>
  <si>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</si>
  <si>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</si>
  <si>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</si>
  <si>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</si>
  <si>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</si>
  <si>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</si>
  <si>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</si>
  <si>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</si>
  <si>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</si>
  <si>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</si>
  <si>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</si>
  <si>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</si>
  <si>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</si>
  <si>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</si>
  <si>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</si>
  <si>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</si>
  <si>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</si>
  <si>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</si>
  <si>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</si>
  <si>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</si>
  <si>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</si>
  <si>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</si>
  <si>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</si>
  <si>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</si>
  <si>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</si>
  <si>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</si>
  <si>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</si>
  <si>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</si>
  <si>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</si>
  <si>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</si>
  <si>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</si>
  <si>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</si>
  <si>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</si>
  <si>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</si>
  <si>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</si>
  <si>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</si>
  <si>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</si>
  <si>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</si>
  <si>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</si>
  <si>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</si>
  <si>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</si>
  <si>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</si>
  <si>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</si>
  <si>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</si>
  <si>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</si>
  <si>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</si>
  <si>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</si>
  <si>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</si>
  <si>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</si>
  <si>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</si>
  <si>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</si>
  <si>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</si>
  <si>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</si>
  <si>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</si>
  <si>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</si>
  <si>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</si>
  <si>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</si>
  <si>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</si>
  <si>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</si>
  <si>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</si>
  <si>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</si>
  <si>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</si>
  <si>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</si>
  <si>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</si>
  <si>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</si>
  <si>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</si>
  <si>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</si>
  <si>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</si>
  <si>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</si>
  <si>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</si>
  <si>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</si>
  <si>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</si>
  <si>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</si>
  <si>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</si>
  <si>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2018 YILI ÖDENEK TAKİP CETVELİ</t>
  </si>
  <si>
    <t>SENE BAŞI ÖDENEĞİ
(TL)</t>
  </si>
  <si>
    <t>PROGRAM DEĞİŞİKLİĞİ SONUCU
(TL)</t>
  </si>
  <si>
    <t>GÖNDERİLEN ÖDENEK
(TL)</t>
  </si>
  <si>
    <t>NEMA GELİRİ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</si>
  <si>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</si>
  <si>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</si>
  <si>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</si>
  <si>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</si>
  <si>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</si>
  <si>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</si>
  <si>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</si>
  <si>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</si>
  <si>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</si>
  <si>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</si>
  <si>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</si>
  <si>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</si>
  <si>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</si>
  <si>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</si>
  <si>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</si>
  <si>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</si>
  <si>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t>KODU
"Y" "D.E" veya "EK"</t>
  </si>
  <si>
    <t>İLİ</t>
  </si>
  <si>
    <t>İLÇESİ</t>
  </si>
  <si>
    <t>KONTROL KESİM NO</t>
  </si>
  <si>
    <t>PROJE</t>
  </si>
  <si>
    <t>YOL ÖNCELİK SINIFI (BİRİNCİ DERECE, İKİNCİ DERECE)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</si>
  <si>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</si>
  <si>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</si>
  <si>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</si>
  <si>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</si>
  <si>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</si>
  <si>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</si>
  <si>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</si>
  <si>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</si>
  <si>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</si>
  <si>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</si>
  <si>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</si>
  <si>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GERÇEKLEŞME YÜZDESİ</t>
  </si>
  <si>
    <t>ADI</t>
  </si>
  <si>
    <t>YERİ (KÖY/ÜNİTE)</t>
  </si>
  <si>
    <t xml:space="preserve">   (TL)
J</t>
  </si>
  <si>
    <t xml:space="preserve"> (TL)
K</t>
  </si>
  <si>
    <t xml:space="preserve"> (TL)
L</t>
  </si>
  <si>
    <t xml:space="preserve">  (TL)                                                                                                                                                                                                                                                                                                                                                  M=J - K </t>
  </si>
  <si>
    <t>Km</t>
  </si>
  <si>
    <t>m3</t>
  </si>
  <si>
    <t>MENFEZ
Ad.</t>
  </si>
  <si>
    <t>KÖPRÜ
Ad.</t>
  </si>
  <si>
    <t>FİZİKİ</t>
  </si>
  <si>
    <t>MADDİ</t>
  </si>
  <si>
    <t>BİTTİ</t>
  </si>
  <si>
    <t>İHL.  AŞM.</t>
  </si>
  <si>
    <t>BAŞLANAMADI</t>
  </si>
  <si>
    <t>AÇIKLAMALAR</t>
  </si>
  <si>
    <t>Y</t>
  </si>
  <si>
    <t>YOL STANDARDININ GELİŞTİRİLMESİ</t>
  </si>
  <si>
    <t>BİRİNCİ DERECE</t>
  </si>
  <si>
    <t>YENİ YOL</t>
  </si>
  <si>
    <t>D.E</t>
  </si>
  <si>
    <t>İKİNCİ DERECE</t>
  </si>
  <si>
    <t>TAŞ DUVAR</t>
  </si>
  <si>
    <t>MENFEZ</t>
  </si>
  <si>
    <t>KÖPRÜ</t>
  </si>
  <si>
    <t>BSK ASFALT</t>
  </si>
  <si>
    <r>
      <t xml:space="preserve">NİTELİĞİ 
</t>
    </r>
    <r>
      <rPr>
        <b/>
        <sz val="9"/>
        <rFont val="Arial Tur"/>
        <charset val="162"/>
      </rPr>
      <t>("YENİ TESİS", "TESİS GELİŞTİRME" veya "BAKIM ONARIM)</t>
    </r>
  </si>
  <si>
    <t>YERİ 
(KÖY/ÜNİTE)</t>
  </si>
  <si>
    <t>SULU</t>
  </si>
  <si>
    <t>TESİS GELİTİRME</t>
  </si>
  <si>
    <t>SUYU YETERSİZ</t>
  </si>
  <si>
    <t>SUSUZ</t>
  </si>
  <si>
    <r>
      <t xml:space="preserve">KONUSU
</t>
    </r>
    <r>
      <rPr>
        <b/>
        <sz val="9"/>
        <rFont val="Arial Tur"/>
        <charset val="162"/>
      </rPr>
      <t>( "Bireysel", "Sızdırmalı", "Sızdırmasız"  Foseptik</t>
    </r>
  </si>
  <si>
    <t>FOSSEPTİK- ARITMA KAPASİTESİ</t>
  </si>
  <si>
    <t>KANALİZASYON HAT BİLGİSİ</t>
  </si>
  <si>
    <t>TİPİ</t>
  </si>
  <si>
    <t>UZUNLUĞU
(mt)</t>
  </si>
  <si>
    <t>KANALİZASYON SİSTEMİ</t>
  </si>
  <si>
    <t>KÖYDES 2018 YILI ATIKSU İZLEME TABLOSU</t>
  </si>
  <si>
    <t>Gölet Sulama</t>
  </si>
  <si>
    <t>Gölet</t>
  </si>
  <si>
    <t>Yerüstü Sulama</t>
  </si>
  <si>
    <t>TAMAMLAMA</t>
  </si>
  <si>
    <t>Yeraltı Sulama</t>
  </si>
  <si>
    <t>HİS</t>
  </si>
  <si>
    <t>NİTELİĞİ 
("YENİ TESİS", "TESİS GELİŞTİRME" veya "BAKIM ONARIM)</t>
  </si>
  <si>
    <t>KONUSU
( "Gölet", "Gölet Sulama" "Yerüstü Sulama", "Yeraltı Sulama", "HİS"</t>
  </si>
  <si>
    <t>KÖYDES 2018 YILI KÜÇÜK ÖLÇEKLİ SULAMA İZLEME TABLOSU</t>
  </si>
  <si>
    <t>İSTİNAT DUVARI</t>
  </si>
  <si>
    <t>KLASİK BETON YOL</t>
  </si>
  <si>
    <t>SSB (Silindirle Sıkıştırılmış Beton) YOL</t>
  </si>
  <si>
    <t>SSB (SİLİNDİRLE SIKIŞTIRILMIŞ)  ETON YOL</t>
  </si>
  <si>
    <t>İPTAL</t>
  </si>
  <si>
    <t>DEVAM EDİYOR</t>
  </si>
  <si>
    <t>G</t>
  </si>
  <si>
    <t>H</t>
  </si>
  <si>
    <t>I</t>
  </si>
  <si>
    <t>M=A+D+G+J</t>
  </si>
  <si>
    <t>N=B+E+H+K</t>
  </si>
  <si>
    <t>O=C+F+I+L</t>
  </si>
  <si>
    <t xml:space="preserve"> </t>
  </si>
  <si>
    <t>DOĞAL ARITMA
(Yapay Sulak Alan) (Ad)</t>
  </si>
  <si>
    <t>ÜNİTE</t>
  </si>
  <si>
    <t>BSK (Km)</t>
  </si>
  <si>
    <t>1. KAT (Km)</t>
  </si>
  <si>
    <t>2. KAT (Km)</t>
  </si>
  <si>
    <t>KLASİK (Km)</t>
  </si>
  <si>
    <t>SSB (Km)</t>
  </si>
  <si>
    <t>PARKE</t>
  </si>
  <si>
    <t>FAYDALANACAK KÖY SAYISI</t>
  </si>
  <si>
    <t>FAYDALANACAK ÜNİTE SAYISI</t>
  </si>
  <si>
    <t>FAYDALANACAK TOPLAM NÜFUS</t>
  </si>
  <si>
    <t>KONUSU ("HAM YOL", "TESVİYE", "STABİLİZE", "BSK", "KLASİK BETON","SSB","PARKE", "KÖPRÜ" veya "MENFEZ")</t>
  </si>
  <si>
    <t xml:space="preserve">PROGRAM ÖDENEĞİ                           </t>
  </si>
  <si>
    <t>KÖY YOLU İŞLERİNİN DURUMU</t>
  </si>
  <si>
    <t>YOLDAN YARALANAN</t>
  </si>
  <si>
    <t>KÖY SAYISI</t>
  </si>
  <si>
    <t>ÜNİTE SAYISI</t>
  </si>
  <si>
    <t>TOPLAM NÜFUS</t>
  </si>
  <si>
    <t>250 KİŞİLİK</t>
  </si>
  <si>
    <t>500 KİŞİLİK</t>
  </si>
  <si>
    <t>1000 KİŞİLİK</t>
  </si>
  <si>
    <t>1500 KİŞİLİK</t>
  </si>
  <si>
    <t>G=(C+D)-F</t>
  </si>
  <si>
    <t xml:space="preserve">İŞ MAKİNASI LASTİĞİ </t>
  </si>
  <si>
    <t>ETÜD PROJE</t>
  </si>
  <si>
    <t>MADENİ YAĞ</t>
  </si>
  <si>
    <t>PROJEDEN YARARLANAN NÜFUS (ADET)</t>
  </si>
  <si>
    <t>2018 Yılı KÖYDES Programı</t>
  </si>
  <si>
    <t>Sektör</t>
  </si>
  <si>
    <t>MERKEZ</t>
  </si>
  <si>
    <t>B.ŞEBAP</t>
  </si>
  <si>
    <t xml:space="preserve">CİZRE </t>
  </si>
  <si>
    <t>SİLOPİ</t>
  </si>
  <si>
    <t>İDİL</t>
  </si>
  <si>
    <t>G.KONAK</t>
  </si>
  <si>
    <t>ULUDERE</t>
  </si>
  <si>
    <t>Toplam</t>
  </si>
  <si>
    <t>Ulaşım</t>
  </si>
  <si>
    <t>İçme suyu</t>
  </si>
  <si>
    <t>Sulama</t>
  </si>
  <si>
    <t>Atıksu</t>
  </si>
  <si>
    <t>KHGB Ortak Ödeneği</t>
  </si>
  <si>
    <t>Ortak Alım</t>
  </si>
  <si>
    <t xml:space="preserve">Şırnak </t>
  </si>
  <si>
    <t>Merkez</t>
  </si>
  <si>
    <t>Şırnak</t>
  </si>
  <si>
    <t>Araköy - Yoğurtçular - gözlüce</t>
  </si>
  <si>
    <t>S.NO</t>
  </si>
  <si>
    <t>İL KAYIT NO</t>
  </si>
  <si>
    <t>İLÇE KAYIT NO</t>
  </si>
  <si>
    <t>BELDE/KÖY KAYIT NO</t>
  </si>
  <si>
    <t>MAHALLE KAYIT NO</t>
  </si>
  <si>
    <t>İL ADI</t>
  </si>
  <si>
    <t>İLÇE ADI</t>
  </si>
  <si>
    <t>BELEDİYE ADI</t>
  </si>
  <si>
    <t>KÖY ADI</t>
  </si>
  <si>
    <t>MAHALLE ADI</t>
  </si>
  <si>
    <t>BELEDİYE=1
KÖY=0</t>
  </si>
  <si>
    <t>YERLEŞİM BİRİMİ NİTELİĞİ</t>
  </si>
  <si>
    <t>2017 NÜFUSU_TOPLAM</t>
  </si>
  <si>
    <t>2017 NÜFUSU_ERKEK</t>
  </si>
  <si>
    <t>2017 NÜFUSU_KADIN</t>
  </si>
  <si>
    <t>ŞIRNAK</t>
  </si>
  <si>
    <t>BEYTÜŞŞEBAP</t>
  </si>
  <si>
    <t>ALİÇAVUŞ</t>
  </si>
  <si>
    <t>İLÇE MERKEZİ MAHALLESİ</t>
  </si>
  <si>
    <t>ELKİ</t>
  </si>
  <si>
    <t>KARŞIYAKA</t>
  </si>
  <si>
    <t>PINARBAŞI</t>
  </si>
  <si>
    <t>AKARSU</t>
  </si>
  <si>
    <t>AKÇAYOL</t>
  </si>
  <si>
    <t>AŞAĞIDERE</t>
  </si>
  <si>
    <t>AYVALIK</t>
  </si>
  <si>
    <t>BAŞARAN</t>
  </si>
  <si>
    <t>BEŞAĞAÇ</t>
  </si>
  <si>
    <t>BOĞAZÖREN</t>
  </si>
  <si>
    <t>BOLAĞAÇ</t>
  </si>
  <si>
    <t>BÖLÜCEK</t>
  </si>
  <si>
    <t>CEVİZAĞACI</t>
  </si>
  <si>
    <t>ÇIĞLICA</t>
  </si>
  <si>
    <t>DAĞALTI</t>
  </si>
  <si>
    <t>DOĞANYOL</t>
  </si>
  <si>
    <t>GÖKÇE</t>
  </si>
  <si>
    <t>GÜNEYYAKA</t>
  </si>
  <si>
    <t>GÜNYÜZÜ</t>
  </si>
  <si>
    <t>ILICAK</t>
  </si>
  <si>
    <t>KOYUNOBA</t>
  </si>
  <si>
    <t>MEZRA</t>
  </si>
  <si>
    <t>MUTLUCA</t>
  </si>
  <si>
    <t>ORTALI</t>
  </si>
  <si>
    <t>OYMAKAYA</t>
  </si>
  <si>
    <t>PİRİNÇLİ</t>
  </si>
  <si>
    <t>SÖĞÜTCE</t>
  </si>
  <si>
    <t>TOPTEPE</t>
  </si>
  <si>
    <t>YEŞİLÖZ</t>
  </si>
  <si>
    <t>CİZRE</t>
  </si>
  <si>
    <t>ALİ BEY</t>
  </si>
  <si>
    <t>CUDİ</t>
  </si>
  <si>
    <t>DAĞ KAPI</t>
  </si>
  <si>
    <t>DİCLE</t>
  </si>
  <si>
    <t>KALE</t>
  </si>
  <si>
    <t>KONAK</t>
  </si>
  <si>
    <t>NUR</t>
  </si>
  <si>
    <t>SUR</t>
  </si>
  <si>
    <t>ŞAH</t>
  </si>
  <si>
    <t>YAFES</t>
  </si>
  <si>
    <t>AŞAĞIÇEŞME</t>
  </si>
  <si>
    <t>AŞAĞIKONAK</t>
  </si>
  <si>
    <t>BAĞLARBAŞI</t>
  </si>
  <si>
    <t>BOZALAN</t>
  </si>
  <si>
    <t>ÇAĞIL</t>
  </si>
  <si>
    <t>ÇATAL</t>
  </si>
  <si>
    <t>ÇAVUŞ</t>
  </si>
  <si>
    <t>DİRSEKLİ</t>
  </si>
  <si>
    <t>DÜZOVA</t>
  </si>
  <si>
    <t>ERDEM</t>
  </si>
  <si>
    <t>GÜÇLÜ</t>
  </si>
  <si>
    <t>GÜRSU</t>
  </si>
  <si>
    <t>HAVUZLU</t>
  </si>
  <si>
    <t>KATRAN</t>
  </si>
  <si>
    <t>KAYA</t>
  </si>
  <si>
    <t>KEBELİ</t>
  </si>
  <si>
    <t>KERUH</t>
  </si>
  <si>
    <t>KOCAPINAR</t>
  </si>
  <si>
    <t>KOÇTEPE</t>
  </si>
  <si>
    <t>KORUCU</t>
  </si>
  <si>
    <t>KURTULUŞ</t>
  </si>
  <si>
    <t>KUŞTEPE</t>
  </si>
  <si>
    <t>SULAK</t>
  </si>
  <si>
    <t>TAŞHÖYÜK</t>
  </si>
  <si>
    <t>TEPEÖNÜ</t>
  </si>
  <si>
    <t>UĞUR</t>
  </si>
  <si>
    <t>ULAŞ</t>
  </si>
  <si>
    <t>VARLIK</t>
  </si>
  <si>
    <t>YAKACIK</t>
  </si>
  <si>
    <t>YALINTEPE</t>
  </si>
  <si>
    <t>YEŞİLYURT</t>
  </si>
  <si>
    <t>GÜÇLÜKONAK</t>
  </si>
  <si>
    <t>BAĞLAR</t>
  </si>
  <si>
    <t>YENİ</t>
  </si>
  <si>
    <t>AĞAÇYURDU</t>
  </si>
  <si>
    <t>AKÇAKUŞAK</t>
  </si>
  <si>
    <t>AKDİZGİN</t>
  </si>
  <si>
    <t>BOYUNCUK</t>
  </si>
  <si>
    <t>ÇETİNKAYA</t>
  </si>
  <si>
    <t>ÇEVRİMLİ</t>
  </si>
  <si>
    <t>ÇOBANKAZANI</t>
  </si>
  <si>
    <t>DAĞYELİ</t>
  </si>
  <si>
    <t>DAMLABAŞI</t>
  </si>
  <si>
    <t>DAMLARCA</t>
  </si>
  <si>
    <t>DEMİRBOĞAZ</t>
  </si>
  <si>
    <t>DÜĞÜNYURDU</t>
  </si>
  <si>
    <t>ORMANİÇİ</t>
  </si>
  <si>
    <t>SAĞKOL</t>
  </si>
  <si>
    <t>TAŞKONAK</t>
  </si>
  <si>
    <t>YAĞIZOYMAK</t>
  </si>
  <si>
    <t>YAĞMURKUYUSU</t>
  </si>
  <si>
    <t>YATAĞANKAYA</t>
  </si>
  <si>
    <t>FINDIK</t>
  </si>
  <si>
    <t>BAHÇELİEVLER</t>
  </si>
  <si>
    <t>BELDE MAHALLESİ</t>
  </si>
  <si>
    <t>CUMHURİYET</t>
  </si>
  <si>
    <t>GÜMÜŞYAZI</t>
  </si>
  <si>
    <t>AŞAĞI</t>
  </si>
  <si>
    <t>ATAKENT</t>
  </si>
  <si>
    <t>TURGUT ÖZAL</t>
  </si>
  <si>
    <t>YUKARI</t>
  </si>
  <si>
    <t>AÇMA</t>
  </si>
  <si>
    <t>AKDAĞ</t>
  </si>
  <si>
    <t>AKKOYUNLU</t>
  </si>
  <si>
    <t>AKSOY</t>
  </si>
  <si>
    <t>ALAKAMIŞ</t>
  </si>
  <si>
    <t>BAŞAKKÖY</t>
  </si>
  <si>
    <t>BEREKETLİ</t>
  </si>
  <si>
    <t>BOZBURUN</t>
  </si>
  <si>
    <t>BOZKIR</t>
  </si>
  <si>
    <t>ÇIĞIR</t>
  </si>
  <si>
    <t>ÇINARLI</t>
  </si>
  <si>
    <t>ÇUKURLU</t>
  </si>
  <si>
    <t>DUMANLI</t>
  </si>
  <si>
    <t>DURUKÖY</t>
  </si>
  <si>
    <t>GEDİK</t>
  </si>
  <si>
    <t>GÜZELOVA</t>
  </si>
  <si>
    <t>HABERLİ</t>
  </si>
  <si>
    <t>HENDEKKÖY</t>
  </si>
  <si>
    <t>IŞIK</t>
  </si>
  <si>
    <t>KAŞIKÇI</t>
  </si>
  <si>
    <t>KAYALI</t>
  </si>
  <si>
    <t>KAYI</t>
  </si>
  <si>
    <t>KENTLİ</t>
  </si>
  <si>
    <t>KIRCA</t>
  </si>
  <si>
    <t>KOZLUCA</t>
  </si>
  <si>
    <t>KÖYCEĞİZ</t>
  </si>
  <si>
    <t>KUYULU</t>
  </si>
  <si>
    <t>MAĞARAKÖY</t>
  </si>
  <si>
    <t>-</t>
  </si>
  <si>
    <t>OCAKLI</t>
  </si>
  <si>
    <t>OKÇU</t>
  </si>
  <si>
    <t>ORTACA</t>
  </si>
  <si>
    <t>ORTAKÖY</t>
  </si>
  <si>
    <t>OYALI</t>
  </si>
  <si>
    <t>OYMAK</t>
  </si>
  <si>
    <t>ÖĞÜNDÜK</t>
  </si>
  <si>
    <t>ÖZBEK</t>
  </si>
  <si>
    <t>ÖZEN</t>
  </si>
  <si>
    <t>PEÇENEK</t>
  </si>
  <si>
    <t>SARIKÖY</t>
  </si>
  <si>
    <t>TEKEKÖY</t>
  </si>
  <si>
    <t>TEPECİK</t>
  </si>
  <si>
    <t>TEPEKÖY</t>
  </si>
  <si>
    <t>TOKLU</t>
  </si>
  <si>
    <t>TOPRAKLI</t>
  </si>
  <si>
    <t>UÇARLI</t>
  </si>
  <si>
    <t>UĞRAK</t>
  </si>
  <si>
    <t>ULAK</t>
  </si>
  <si>
    <t>ÜÇOK</t>
  </si>
  <si>
    <t>VARIMLI</t>
  </si>
  <si>
    <t>YAĞMURCA</t>
  </si>
  <si>
    <t>YALAZ</t>
  </si>
  <si>
    <t>YARBAŞI</t>
  </si>
  <si>
    <t>YAVŞAN</t>
  </si>
  <si>
    <t>YAYALAR</t>
  </si>
  <si>
    <t>YAZMAN</t>
  </si>
  <si>
    <t>YOLAÇAN</t>
  </si>
  <si>
    <t>YÖRÜK</t>
  </si>
  <si>
    <t>YUVALI</t>
  </si>
  <si>
    <t>YÜKSEKKÖY</t>
  </si>
  <si>
    <t>KARALAR</t>
  </si>
  <si>
    <t>ŞAMİL</t>
  </si>
  <si>
    <t>TEMEL</t>
  </si>
  <si>
    <t>SIRTKÖY</t>
  </si>
  <si>
    <t>FIRAT</t>
  </si>
  <si>
    <t>ATATÜRK</t>
  </si>
  <si>
    <t>İL MERKEZİ MAHALLESİ</t>
  </si>
  <si>
    <t>AYDINLIKEVLER</t>
  </si>
  <si>
    <t>GAZİ PAŞA</t>
  </si>
  <si>
    <t>GÜNDOĞDU</t>
  </si>
  <si>
    <t>İSMET PAŞA</t>
  </si>
  <si>
    <t>ŞEHRİNUH</t>
  </si>
  <si>
    <t>VAKIFKENT</t>
  </si>
  <si>
    <t>AKÇAY</t>
  </si>
  <si>
    <t>ARAKÖY</t>
  </si>
  <si>
    <t>ATBAŞI</t>
  </si>
  <si>
    <t>BAŞAĞAÇ</t>
  </si>
  <si>
    <t>DAĞKONAK</t>
  </si>
  <si>
    <t>GEÇİTBOYU</t>
  </si>
  <si>
    <t>GÜNEYCE</t>
  </si>
  <si>
    <t>GÜNEYÇAM</t>
  </si>
  <si>
    <t>İKİZCE</t>
  </si>
  <si>
    <t>KAVUNCU</t>
  </si>
  <si>
    <t>KAYABOYUN</t>
  </si>
  <si>
    <t>KIRKKUYU</t>
  </si>
  <si>
    <t>KIZILSU</t>
  </si>
  <si>
    <t>KOÇBEYİ</t>
  </si>
  <si>
    <t>KÖRÜKLÜKAYA</t>
  </si>
  <si>
    <t>YENİASLANBAŞAR</t>
  </si>
  <si>
    <t>YOĞURTÇULAR</t>
  </si>
  <si>
    <t>BALVEREN</t>
  </si>
  <si>
    <t>AYDINLAR</t>
  </si>
  <si>
    <t>HATİPLER</t>
  </si>
  <si>
    <t>ŞAFAK</t>
  </si>
  <si>
    <t>YAYLA</t>
  </si>
  <si>
    <t>KASRİK</t>
  </si>
  <si>
    <t>BOĞAZ</t>
  </si>
  <si>
    <t>KUMÇATI</t>
  </si>
  <si>
    <t>ÇADIRLI</t>
  </si>
  <si>
    <t>ÇAVUŞHAN</t>
  </si>
  <si>
    <t>NASIRHAN</t>
  </si>
  <si>
    <t>BARBAROS</t>
  </si>
  <si>
    <t>BAŞAK</t>
  </si>
  <si>
    <t>NUH</t>
  </si>
  <si>
    <t>OFİS</t>
  </si>
  <si>
    <t>ŞHT. HARUN BOY</t>
  </si>
  <si>
    <t>YENİŞEHİR</t>
  </si>
  <si>
    <t>YEŞİLTEPE</t>
  </si>
  <si>
    <t>AKTEPE</t>
  </si>
  <si>
    <t>BİRLİKKÖY</t>
  </si>
  <si>
    <t>BOSTANCI</t>
  </si>
  <si>
    <t>BUĞDAYLI</t>
  </si>
  <si>
    <t>ÇARDAKLI</t>
  </si>
  <si>
    <t>ÇİFTLİKKÖY</t>
  </si>
  <si>
    <t>DAMLACA</t>
  </si>
  <si>
    <t>DEDELER</t>
  </si>
  <si>
    <t>DORUKLU</t>
  </si>
  <si>
    <t>ESENLİ</t>
  </si>
  <si>
    <t>KAPILI</t>
  </si>
  <si>
    <t>KAVAKÖZÜ</t>
  </si>
  <si>
    <t>KAVALLI</t>
  </si>
  <si>
    <t>KÖSRELİ</t>
  </si>
  <si>
    <t>MAHMUTLU</t>
  </si>
  <si>
    <t>OVAKÖY</t>
  </si>
  <si>
    <t>ÖZGEN</t>
  </si>
  <si>
    <t>PINARÖNÜ</t>
  </si>
  <si>
    <t>SELÇİK</t>
  </si>
  <si>
    <t>ÜÇAĞAÇ</t>
  </si>
  <si>
    <t>YENİKÖY</t>
  </si>
  <si>
    <t>BAŞVERİMLİ</t>
  </si>
  <si>
    <t>KÖPRÜBAŞI</t>
  </si>
  <si>
    <t>ÇALIŞKAN</t>
  </si>
  <si>
    <t>FATİH</t>
  </si>
  <si>
    <t>VATAN</t>
  </si>
  <si>
    <t>GÖRÜMLÜ</t>
  </si>
  <si>
    <t>YOLAĞIZI</t>
  </si>
  <si>
    <t>KILABAN</t>
  </si>
  <si>
    <t>KÜÇÜKÇAY</t>
  </si>
  <si>
    <t>ÖDÜL</t>
  </si>
  <si>
    <t>ÖZELLİ</t>
  </si>
  <si>
    <t>YEŞİLYOVA</t>
  </si>
  <si>
    <t>ANDAÇ</t>
  </si>
  <si>
    <t>BAĞLICA</t>
  </si>
  <si>
    <t>BALLI</t>
  </si>
  <si>
    <t>BULAKBAŞI</t>
  </si>
  <si>
    <t>DAĞDİBİ</t>
  </si>
  <si>
    <t>GÜLYAZI</t>
  </si>
  <si>
    <t>IŞIKVEREN</t>
  </si>
  <si>
    <t>İNCELER</t>
  </si>
  <si>
    <t>ORTABAĞ</t>
  </si>
  <si>
    <t>ORTASU</t>
  </si>
  <si>
    <t>TAŞDELEN</t>
  </si>
  <si>
    <t>YEMİŞLİ</t>
  </si>
  <si>
    <t>HİLAL</t>
  </si>
  <si>
    <t>GÜNEŞLİ</t>
  </si>
  <si>
    <t>ŞEHAN</t>
  </si>
  <si>
    <t>YILDIZ</t>
  </si>
  <si>
    <t>ŞENOBA</t>
  </si>
  <si>
    <t>AYYILDIZ</t>
  </si>
  <si>
    <t>BAŞKAYA</t>
  </si>
  <si>
    <t>CUMHURİYET.</t>
  </si>
  <si>
    <t>GAZİ</t>
  </si>
  <si>
    <t>UZUNGEÇİT</t>
  </si>
  <si>
    <t>TANİN</t>
  </si>
  <si>
    <t>Ayvalık Köyü</t>
  </si>
  <si>
    <t xml:space="preserve">Akçayol Köyü </t>
  </si>
  <si>
    <t>Mutluca Köyü</t>
  </si>
  <si>
    <t>Başaran Köyü</t>
  </si>
  <si>
    <t>Aşağıdere Köyü</t>
  </si>
  <si>
    <t>Dağaltı Köyü</t>
  </si>
  <si>
    <t>Dağaltı Köyü Yol Açma  Yapım İşi (3 km)</t>
  </si>
  <si>
    <t>Bolağaç Köyü İçme Suyu Yapım işi</t>
  </si>
  <si>
    <t>Beşağaç Köyü İçme Suyu Yapım işi</t>
  </si>
  <si>
    <t>Akarsu Köyü İçme Suyu Yapım işi</t>
  </si>
  <si>
    <t>Bölücek Köyü İçme Suyu Yapım işi</t>
  </si>
  <si>
    <t>Bolağaç Köyü</t>
  </si>
  <si>
    <t>Bölücek Köyü</t>
  </si>
  <si>
    <t>Beytüşşebap</t>
  </si>
  <si>
    <t>Ilıcak Köyü</t>
  </si>
  <si>
    <t>Boğazören Köyü</t>
  </si>
  <si>
    <t>Çığlıca Köyü</t>
  </si>
  <si>
    <t>Mezra Köyü</t>
  </si>
  <si>
    <t>Günyüz Köy</t>
  </si>
  <si>
    <t>Taşarası Köyü</t>
  </si>
  <si>
    <t>Gökçe Köyü</t>
  </si>
  <si>
    <t>Pirinçli Köyü</t>
  </si>
  <si>
    <t>Koyunoba Köyü</t>
  </si>
  <si>
    <t>Kayaboyun Köyü Kanalizasyon yapım işi</t>
  </si>
  <si>
    <t>Kayaboyun Köyü</t>
  </si>
  <si>
    <t xml:space="preserve">Mezra Köyü Kanalizasyon Bakım - Onarım İşim </t>
  </si>
  <si>
    <t>Cizre</t>
  </si>
  <si>
    <t>Bozalan Köyü</t>
  </si>
  <si>
    <t>Tepeönü Köyü</t>
  </si>
  <si>
    <t>Kaya Köyü-Yalıntepe Köyü</t>
  </si>
  <si>
    <t>Çavuş Köyü Sondaj Delme Yapım İşi</t>
  </si>
  <si>
    <t>Ulaş Köyü Sondaj Delme Yapım İşi</t>
  </si>
  <si>
    <t>Bozalan Köyü Hirabilise Mezrası İçme Suyu Yapım işi</t>
  </si>
  <si>
    <t>Katran Köyü İçme Suyu Yapım işi</t>
  </si>
  <si>
    <t xml:space="preserve">Çavuş Köyü </t>
  </si>
  <si>
    <t>Ulaş Köyü</t>
  </si>
  <si>
    <t>Katran Köyü</t>
  </si>
  <si>
    <t>Yakacık Köyü Sulama Yapım işi</t>
  </si>
  <si>
    <t>Yakacık Köyü</t>
  </si>
  <si>
    <t>Silopi</t>
  </si>
  <si>
    <t xml:space="preserve">Özgen-Sisli-Çiçekli </t>
  </si>
  <si>
    <t>Özgen-Sisli-Çiçekli  Grup Köy Yolu  BSK Yapım işi (4 Km)</t>
  </si>
  <si>
    <t xml:space="preserve">Şemalbeg ve Başvan su deposu Yapım işi </t>
  </si>
  <si>
    <t>Üçaağaç Köyü Su deposu Yapım işi</t>
  </si>
  <si>
    <t>Şemalbeg ve Başvan</t>
  </si>
  <si>
    <t>Üçaağaç Köyü</t>
  </si>
  <si>
    <t>Esenli Köyü</t>
  </si>
  <si>
    <t>Ceylan Mezrası  sulama kanalı Yapım işi</t>
  </si>
  <si>
    <t>Kavaközü Köyü Sulama Kanalı Yapım işi</t>
  </si>
  <si>
    <t>Bostancı Köyü kanalizasyon Şebekesi onarım işi</t>
  </si>
  <si>
    <t>Bostancı Köyü</t>
  </si>
  <si>
    <t>Buğdaylı Köyü</t>
  </si>
  <si>
    <t>Alakamış Köyü ile Babet Mezrası arası BSK Yapım işi (2 Km )</t>
  </si>
  <si>
    <t>Alakamış Köyü ile Gedik Köylerdi arası BSK Yapım işi (2 Km )</t>
  </si>
  <si>
    <t>Yayalar Köyü ile Çınarlı köy Yolu BSK Yapım işi (3 Km)</t>
  </si>
  <si>
    <t>İdil</t>
  </si>
  <si>
    <t xml:space="preserve">Teke-Özen-Yörük-Akdağ </t>
  </si>
  <si>
    <t>Alakamış Köyü ile Babet</t>
  </si>
  <si>
    <t>Alakamış Köyü ile Gedik</t>
  </si>
  <si>
    <t>Haberli Köyü ile Bozkır</t>
  </si>
  <si>
    <t>Yayalar Köyü ile Çınarlı</t>
  </si>
  <si>
    <t>Aksoy Köyü</t>
  </si>
  <si>
    <t>Ceylan Mezrası</t>
  </si>
  <si>
    <t>Kavaközü Köyü</t>
  </si>
  <si>
    <t>Babındak mezrası</t>
  </si>
  <si>
    <t>Yüksekköy Köyü Kanalizasyon Tesisi Yapım işi.</t>
  </si>
  <si>
    <t xml:space="preserve">Yüksekköy Köyü </t>
  </si>
  <si>
    <t>Güçlükonak</t>
  </si>
  <si>
    <t>Akçakuşak Köyü</t>
  </si>
  <si>
    <t>Düğünyurdu Köyü</t>
  </si>
  <si>
    <t>Ormaniçi Köyü</t>
  </si>
  <si>
    <t>Boyuncuk Köyü</t>
  </si>
  <si>
    <t>Akçakuşak Köyü Beton Yol
 Yapım işi</t>
  </si>
  <si>
    <t>Ormaniçi Köyü Beton Yol Yapım işi</t>
  </si>
  <si>
    <t xml:space="preserve"> Düğünyurdu Köyü Beton Yol Yapım işi</t>
  </si>
  <si>
    <t>Akçakuşak Köyü Parke Taşı Yol Yapım işi</t>
  </si>
  <si>
    <t xml:space="preserve"> Boyuncuk Köyü Parke Taşı Yol Yapım işi</t>
  </si>
  <si>
    <t>Araköy-Yoğurtçular ve Gözlüce Mezrası BSK Yapım işi (5 Km)</t>
  </si>
  <si>
    <t>Çobankazanı Köyü İçme Suyu Yapım işi</t>
  </si>
  <si>
    <t>Damlabaşı Köyü İçme Suyu Yapım</t>
  </si>
  <si>
    <t>Yağızoymak  Köyü İçme Suyu Yapım işi</t>
  </si>
  <si>
    <t>Düğünyurdu Köyü İçme Suyu Yapım işi</t>
  </si>
  <si>
    <t>G.Konmak</t>
  </si>
  <si>
    <t>Çobankazanı Köyü</t>
  </si>
  <si>
    <t>Damlabaşı Köyü</t>
  </si>
  <si>
    <t>Yağızoymak Köyü</t>
  </si>
  <si>
    <t>Çevrimli Köyü</t>
  </si>
  <si>
    <t>Çobankazanı Köyü -Soğucak Mezrası Kanalizasyon Yapım işi</t>
  </si>
  <si>
    <t>Yağmurkuyusu Köyü Kanalizasyon Yapım işi</t>
  </si>
  <si>
    <t xml:space="preserve">Çobankazanı Köyü -Soğucak Mezrası </t>
  </si>
  <si>
    <t>G.Konak</t>
  </si>
  <si>
    <t>Yağmurkuyusu  Köyü</t>
  </si>
  <si>
    <t>İkizce Köyü İçme Suyu Deposu Yapım işi</t>
  </si>
  <si>
    <t>Uludere</t>
  </si>
  <si>
    <t>Ortabağ Köy</t>
  </si>
  <si>
    <t>Dağdibi Köy</t>
  </si>
  <si>
    <t>Bağlıca Kalemli Mezrası</t>
  </si>
  <si>
    <t xml:space="preserve">Işıkveren Köyü </t>
  </si>
  <si>
    <t xml:space="preserve">Bağlı Köyü </t>
  </si>
  <si>
    <t>Taşdelen köyü</t>
  </si>
  <si>
    <t>Ballı Köyü</t>
  </si>
  <si>
    <t>Ortasu Köyü</t>
  </si>
  <si>
    <t>Yemişli Köyü</t>
  </si>
  <si>
    <t>Ortaköy köyü</t>
  </si>
  <si>
    <t>Gülyazı köyü</t>
  </si>
  <si>
    <t>İnceler köyü su deposu yapımı ve isale hattı onarımı işi</t>
  </si>
  <si>
    <t>Gülyazı köyü su deposu yapım işi</t>
  </si>
  <si>
    <t>Işıkveren köyü yeni depo ve isale hattı onarımı</t>
  </si>
  <si>
    <t>Ortabağ köyü yeni depo ve isale hattı onarımı</t>
  </si>
  <si>
    <t>Ortaköy arus mah.yeni depo ve isale hattı onarımı</t>
  </si>
  <si>
    <t>İnceler köyü</t>
  </si>
  <si>
    <t>Işıkveren köyü</t>
  </si>
  <si>
    <t>Ortabağ köyü</t>
  </si>
  <si>
    <t xml:space="preserve">Ortaköy </t>
  </si>
  <si>
    <t>Yemişli köyü</t>
  </si>
  <si>
    <t>Andaç köyü</t>
  </si>
  <si>
    <t>Andaç köyü sondaj yapım işi</t>
  </si>
  <si>
    <t>Yemişli köyü giriş mah.yeni isale hattı ve kaptaj yapım işi</t>
  </si>
  <si>
    <t>İnceler Köyü Sulama Kanalı Yapım İşi</t>
  </si>
  <si>
    <t>İnceler Köyü</t>
  </si>
  <si>
    <t>Çığlıca-Mezra Grup Köy Yolu (BETON GRUP) 8 Km</t>
  </si>
  <si>
    <t>Teke-Özen-Yörük-Akdağ Grup köy Yolunun (BSK) yapım işi (4 Km)</t>
  </si>
  <si>
    <t>Kaya Köyü Reşmil Mezrası Yol Platformunun Genişletilmesi Ve Sanat Yapıları Yapım İşi    (3 km)</t>
  </si>
  <si>
    <t>Orta Köy Sondaj Kuyusu Yapım işi</t>
  </si>
  <si>
    <t>İhale Aşamasında</t>
  </si>
  <si>
    <t>Bozalan Köyü BSK Yapım işi (5km)</t>
  </si>
  <si>
    <t>KONUSU
( "SULU", "SUYU YETERSİZ" veya "SUSUZ")</t>
  </si>
  <si>
    <t>Kızılsu Köyü</t>
  </si>
  <si>
    <t>İkizce Köyü</t>
  </si>
  <si>
    <t>Aksoy Köyü (Yukarı Aksoy) Sondaj bağlantısı ve Ek Tesis Yapım işi.</t>
  </si>
  <si>
    <t>Devam Ediyor</t>
  </si>
  <si>
    <t>Çevrimli Köyü Sondaj ve Tesis Geliştirme</t>
  </si>
  <si>
    <t xml:space="preserve">Haberli Köyü ile Bozkır Köy yolu BSK Yapım işi (3,5 Km) </t>
  </si>
  <si>
    <t>Devam ediyor</t>
  </si>
  <si>
    <t>İL</t>
  </si>
  <si>
    <t>İLÇE</t>
  </si>
  <si>
    <t>PROJE ADI</t>
  </si>
  <si>
    <t>MALİYET</t>
  </si>
  <si>
    <t>PROJE DURUMU</t>
  </si>
  <si>
    <t xml:space="preserve">2018 YILI KÖYDES BSK YAPIMI </t>
  </si>
  <si>
    <t>Esenli Köyü içmesuyu Deposu  Yapım işi</t>
  </si>
  <si>
    <t>HARCANAN</t>
  </si>
  <si>
    <t xml:space="preserve">EğriKonak Mezrası - Kavaközü Köyü </t>
  </si>
  <si>
    <t>Proje Değişikliği Oldu</t>
  </si>
  <si>
    <t>Kaya Köy-Yalıntepe Köyü BSK Yapım işi (0,5 km)</t>
  </si>
  <si>
    <t>Tepeönü Köyü BSK Yapım işi (1,5 Km)</t>
  </si>
  <si>
    <t>Bitti</t>
  </si>
  <si>
    <t>S.No</t>
  </si>
  <si>
    <t>Eğri Konak Mezrası ve Kavaközü Köyü  BSK Yapım İşi (1,5 Km.)</t>
  </si>
  <si>
    <t>Ortabağ Köy giriş-D400 arası Yolun Beton yapım işi (1,4 Km)</t>
  </si>
  <si>
    <t>Ortasu Köyü Beton Yol Yapım işi (0,680 Km)</t>
  </si>
  <si>
    <t>Gülyazı köy içi kilit Parke taşı Yapım işi (0,750 Km)</t>
  </si>
  <si>
    <t>Dağdibi Köy giriş-D400 arası Yolun Beton yapım işi (1,4 Km)</t>
  </si>
  <si>
    <t>Ballı Köyü Beton Yol yapım işi(1,1 Km )</t>
  </si>
  <si>
    <t>Bağlıca Kalemli Mezrası Beton Yol yapım işi (0,40 Km Beton ve 108 M3)</t>
  </si>
  <si>
    <t>Işıkveren Köyü  Beton Yol Yapım işi (0,575 Km)</t>
  </si>
  <si>
    <t>Taşdelen köyü Beton Yol Yapım işi (0,3 Km)</t>
  </si>
  <si>
    <t>Bağlı Köyü Beton Yol Yapım işi (0,40 Km)</t>
  </si>
  <si>
    <t>Yemişli Köyü  ve Yekmal Mezrası kilit Parke taşı Yapım işi (4050 M2) (18 M3)</t>
  </si>
  <si>
    <t>Ortaköy köyü kilit Parke taşı Yapım işi (2910 M2)</t>
  </si>
  <si>
    <t>Beşiktaş Köyü Sulama Kanalı Yapım İşi</t>
  </si>
  <si>
    <t>Beşiktaş Köyü</t>
  </si>
  <si>
    <t>Maliyetti 160.000,00 TL İken 1.880,00 TL Beşiktaş Köyü Sulama Kanalına  Aktarıldı</t>
  </si>
  <si>
    <t>Maliyetti 160.000,00 TL İken 3.060,00 TL Beşiktaş Köyü Sulama Kanalına  Aktarıldı</t>
  </si>
  <si>
    <t>Maliyetti 177.592,00 TL İken 49.562,00 TL Beşiktaş Köyü Sulama Kanalına  Aktarıldı</t>
  </si>
  <si>
    <t>Maliyetti 140.000,00 TL İken 50.674,00 TL Beşiktaş Köyü Sulama Kanalına  Aktarıldı</t>
  </si>
  <si>
    <t>Buğdaylı Köyü kanalizasyon Şebekesi onarım işi ve onarımı yapıldı</t>
  </si>
  <si>
    <t>Ilıcak Köyü Sulama Kanalı Yapım işi</t>
  </si>
  <si>
    <t>Boğazören Köyü Sulama Kanalı Yapım işi</t>
  </si>
  <si>
    <t>Çığlıca Köyü   Sulama Kanalı Yapım işi</t>
  </si>
  <si>
    <t>Başaran Köyü   Sulama Kanalı Yapım işi</t>
  </si>
  <si>
    <t>Mutluca Köyü  Sulama Kanalı Yapım işi</t>
  </si>
  <si>
    <t>Aşağıdere Köyü  Sulama Kanalı Yapım işi</t>
  </si>
  <si>
    <t>Taşarası Köyü   Sulama Kanalı Yapım işi</t>
  </si>
  <si>
    <t>Gökçe Köyü   Sulama Kanalı Yapım işi</t>
  </si>
  <si>
    <t>Pirinçli Köyü   Sulama Kanalı Yapım işi</t>
  </si>
  <si>
    <t>Koyunoba Köyü  Sulama Kanalı Yapım işi</t>
  </si>
  <si>
    <t>Babındak mezrası Sulama kanalı Yapım işi</t>
  </si>
  <si>
    <t xml:space="preserve">Mezra Köyü  Sulama Kanalı Boru Alımı </t>
  </si>
  <si>
    <t>Ayvalık Köyü Parke Taşı Yapım işi (3000 M2)</t>
  </si>
  <si>
    <t>Akçayol Köyü  Parke Taşı Yapım işi (3000 M2)</t>
  </si>
  <si>
    <t>Mutluca Köyü Park Taşı Yapım işi (3000 M2)</t>
  </si>
  <si>
    <t>Başaran Köyü Köy İçi Park Taşı Yapım işi (3000 M2)</t>
  </si>
  <si>
    <t>Aşağıdere Köyü Parke Taşı Yapım işi (3000 M2)</t>
  </si>
  <si>
    <t>KALAN MALİYET</t>
  </si>
  <si>
    <t>Kızılsu İçme Suyu Yapım İşi (Sondaj)</t>
  </si>
  <si>
    <t>Günyüzü Köy   Sulama Kanalı Yapım işi</t>
  </si>
  <si>
    <t>F. Gerç.</t>
  </si>
  <si>
    <r>
      <rPr>
        <b/>
        <sz val="18"/>
        <color rgb="FFFF0000"/>
        <rFont val="Times New Roman"/>
        <family val="1"/>
        <charset val="162"/>
      </rPr>
      <t xml:space="preserve">Sulama </t>
    </r>
    <r>
      <rPr>
        <sz val="18"/>
        <rFont val="Times New Roman"/>
        <family val="1"/>
        <charset val="162"/>
      </rPr>
      <t xml:space="preserve"> Sektöründen Taşarası,</t>
    </r>
    <r>
      <rPr>
        <b/>
        <sz val="18"/>
        <color rgb="FFFF0000"/>
        <rFont val="Times New Roman"/>
        <family val="1"/>
        <charset val="162"/>
      </rPr>
      <t>5.800,00</t>
    </r>
    <r>
      <rPr>
        <sz val="18"/>
        <rFont val="Times New Roman"/>
        <family val="1"/>
        <charset val="162"/>
      </rPr>
      <t xml:space="preserve"> TL Gökçe </t>
    </r>
    <r>
      <rPr>
        <b/>
        <sz val="18"/>
        <color rgb="FFFF0000"/>
        <rFont val="Times New Roman"/>
        <family val="1"/>
        <charset val="162"/>
      </rPr>
      <t>50.038,00</t>
    </r>
    <r>
      <rPr>
        <sz val="18"/>
        <rFont val="Times New Roman"/>
        <family val="1"/>
        <charset val="162"/>
      </rPr>
      <t xml:space="preserve"> TL ,  Pirinçli </t>
    </r>
    <r>
      <rPr>
        <b/>
        <sz val="18"/>
        <color rgb="FFFF0000"/>
        <rFont val="Times New Roman"/>
        <family val="1"/>
        <charset val="162"/>
      </rPr>
      <t xml:space="preserve">15.448,00 </t>
    </r>
    <r>
      <rPr>
        <sz val="18"/>
        <rFont val="Times New Roman"/>
        <family val="1"/>
        <charset val="162"/>
      </rPr>
      <t xml:space="preserve">TL ve  İçme Suyu Sektöründen Bolağaç </t>
    </r>
    <r>
      <rPr>
        <b/>
        <sz val="18"/>
        <color rgb="FFFF0000"/>
        <rFont val="Times New Roman"/>
        <family val="1"/>
        <charset val="162"/>
      </rPr>
      <t>78.078,04</t>
    </r>
    <r>
      <rPr>
        <sz val="18"/>
        <rFont val="Times New Roman"/>
        <family val="1"/>
        <charset val="162"/>
      </rPr>
      <t xml:space="preserve"> TL, Akarsu </t>
    </r>
    <r>
      <rPr>
        <b/>
        <sz val="18"/>
        <color rgb="FFFF0000"/>
        <rFont val="Times New Roman"/>
        <family val="1"/>
        <charset val="162"/>
      </rPr>
      <t>2.100,00</t>
    </r>
    <r>
      <rPr>
        <sz val="18"/>
        <rFont val="Times New Roman"/>
        <family val="1"/>
        <charset val="162"/>
      </rPr>
      <t xml:space="preserve"> TL  ile</t>
    </r>
    <r>
      <rPr>
        <b/>
        <sz val="18"/>
        <rFont val="Times New Roman"/>
        <family val="1"/>
        <charset val="162"/>
      </rPr>
      <t xml:space="preserve"> 2018 Yılı Nema Gelirinden </t>
    </r>
    <r>
      <rPr>
        <b/>
        <sz val="18"/>
        <color rgb="FFFF0000"/>
        <rFont val="Times New Roman"/>
        <family val="1"/>
        <charset val="162"/>
      </rPr>
      <t>9.935,96</t>
    </r>
    <r>
      <rPr>
        <sz val="18"/>
        <color rgb="FFFF0000"/>
        <rFont val="Times New Roman"/>
        <family val="1"/>
        <charset val="162"/>
      </rPr>
      <t xml:space="preserve"> </t>
    </r>
    <r>
      <rPr>
        <sz val="18"/>
        <rFont val="Times New Roman"/>
        <family val="1"/>
        <charset val="162"/>
      </rPr>
      <t xml:space="preserve">TL Olmak Üzere </t>
    </r>
    <r>
      <rPr>
        <b/>
        <sz val="18"/>
        <color rgb="FFFF0000"/>
        <rFont val="Times New Roman"/>
        <family val="1"/>
        <charset val="162"/>
      </rPr>
      <t>Toplam 161.400,00 Tl Artmıştır</t>
    </r>
    <r>
      <rPr>
        <sz val="18"/>
        <rFont val="Times New Roman"/>
        <family val="1"/>
        <charset val="162"/>
      </rPr>
      <t>. Söz Konusu Artan Ödeneğin</t>
    </r>
    <r>
      <rPr>
        <b/>
        <sz val="18"/>
        <color rgb="FFFF0000"/>
        <rFont val="Times New Roman"/>
        <family val="1"/>
        <charset val="162"/>
      </rPr>
      <t xml:space="preserve"> Başaran Sualama Kanalına 42.400,00 TL</t>
    </r>
    <r>
      <rPr>
        <sz val="18"/>
        <rFont val="Times New Roman"/>
        <family val="1"/>
        <charset val="162"/>
      </rPr>
      <t xml:space="preserve"> Aktarılmıştır. </t>
    </r>
  </si>
  <si>
    <r>
      <rPr>
        <b/>
        <sz val="18"/>
        <color rgb="FFFF0000"/>
        <rFont val="Times New Roman"/>
        <family val="1"/>
        <charset val="162"/>
      </rPr>
      <t xml:space="preserve">Sulama </t>
    </r>
    <r>
      <rPr>
        <sz val="18"/>
        <rFont val="Times New Roman"/>
        <family val="1"/>
        <charset val="162"/>
      </rPr>
      <t xml:space="preserve"> Sektöründen Taşarası,</t>
    </r>
    <r>
      <rPr>
        <b/>
        <sz val="18"/>
        <color rgb="FFFF0000"/>
        <rFont val="Times New Roman"/>
        <family val="1"/>
        <charset val="162"/>
      </rPr>
      <t>5.800,00</t>
    </r>
    <r>
      <rPr>
        <sz val="18"/>
        <rFont val="Times New Roman"/>
        <family val="1"/>
        <charset val="162"/>
      </rPr>
      <t xml:space="preserve"> TL Gökçe </t>
    </r>
    <r>
      <rPr>
        <b/>
        <sz val="18"/>
        <color rgb="FFFF0000"/>
        <rFont val="Times New Roman"/>
        <family val="1"/>
        <charset val="162"/>
      </rPr>
      <t>50.038,00</t>
    </r>
    <r>
      <rPr>
        <sz val="18"/>
        <rFont val="Times New Roman"/>
        <family val="1"/>
        <charset val="162"/>
      </rPr>
      <t xml:space="preserve"> TL ,  Pirinçli </t>
    </r>
    <r>
      <rPr>
        <b/>
        <sz val="18"/>
        <color rgb="FFFF0000"/>
        <rFont val="Times New Roman"/>
        <family val="1"/>
        <charset val="162"/>
      </rPr>
      <t xml:space="preserve">15.448,00 </t>
    </r>
    <r>
      <rPr>
        <sz val="18"/>
        <rFont val="Times New Roman"/>
        <family val="1"/>
        <charset val="162"/>
      </rPr>
      <t xml:space="preserve">TL ve  İçme Suyu Sektöründen Bolağaç </t>
    </r>
    <r>
      <rPr>
        <b/>
        <sz val="18"/>
        <color rgb="FFFF0000"/>
        <rFont val="Times New Roman"/>
        <family val="1"/>
        <charset val="162"/>
      </rPr>
      <t>78.078,04</t>
    </r>
    <r>
      <rPr>
        <sz val="18"/>
        <rFont val="Times New Roman"/>
        <family val="1"/>
        <charset val="162"/>
      </rPr>
      <t xml:space="preserve"> TL, Akarsu </t>
    </r>
    <r>
      <rPr>
        <b/>
        <sz val="18"/>
        <color rgb="FFFF0000"/>
        <rFont val="Times New Roman"/>
        <family val="1"/>
        <charset val="162"/>
      </rPr>
      <t>2.100,00</t>
    </r>
    <r>
      <rPr>
        <sz val="18"/>
        <rFont val="Times New Roman"/>
        <family val="1"/>
        <charset val="162"/>
      </rPr>
      <t xml:space="preserve"> TL  ile</t>
    </r>
    <r>
      <rPr>
        <b/>
        <sz val="18"/>
        <rFont val="Times New Roman"/>
        <family val="1"/>
        <charset val="162"/>
      </rPr>
      <t xml:space="preserve"> 2018 Yılı Nema Gelirinden </t>
    </r>
    <r>
      <rPr>
        <b/>
        <sz val="18"/>
        <color rgb="FFFF0000"/>
        <rFont val="Times New Roman"/>
        <family val="1"/>
        <charset val="162"/>
      </rPr>
      <t>9.935,96</t>
    </r>
    <r>
      <rPr>
        <sz val="18"/>
        <color rgb="FFFF0000"/>
        <rFont val="Times New Roman"/>
        <family val="1"/>
        <charset val="162"/>
      </rPr>
      <t xml:space="preserve"> </t>
    </r>
    <r>
      <rPr>
        <sz val="18"/>
        <rFont val="Times New Roman"/>
        <family val="1"/>
        <charset val="162"/>
      </rPr>
      <t xml:space="preserve">TL Olmak Üzere </t>
    </r>
    <r>
      <rPr>
        <b/>
        <sz val="18"/>
        <color rgb="FFFF0000"/>
        <rFont val="Times New Roman"/>
        <family val="1"/>
        <charset val="162"/>
      </rPr>
      <t>Toplam 161.400,00 Tl Artmıştır</t>
    </r>
    <r>
      <rPr>
        <sz val="18"/>
        <rFont val="Times New Roman"/>
        <family val="1"/>
        <charset val="162"/>
      </rPr>
      <t xml:space="preserve">. Söz Konusu Artan Ödeneğin </t>
    </r>
    <r>
      <rPr>
        <b/>
        <sz val="18"/>
        <color rgb="FFFF0000"/>
        <rFont val="Times New Roman"/>
        <family val="1"/>
        <charset val="162"/>
      </rPr>
      <t>Mezra Sualama Kanalına 76.800,00</t>
    </r>
    <r>
      <rPr>
        <sz val="18"/>
        <rFont val="Times New Roman"/>
        <family val="1"/>
        <charset val="162"/>
      </rPr>
      <t xml:space="preserve"> TL Aktarılmıştır. </t>
    </r>
  </si>
  <si>
    <r>
      <rPr>
        <b/>
        <sz val="18"/>
        <color rgb="FFFF0000"/>
        <rFont val="Times New Roman"/>
        <family val="1"/>
        <charset val="162"/>
      </rPr>
      <t xml:space="preserve">Sulama </t>
    </r>
    <r>
      <rPr>
        <sz val="18"/>
        <rFont val="Times New Roman"/>
        <family val="1"/>
        <charset val="162"/>
      </rPr>
      <t xml:space="preserve"> Sektöründen Taşarası,</t>
    </r>
    <r>
      <rPr>
        <b/>
        <sz val="18"/>
        <color rgb="FFFF0000"/>
        <rFont val="Times New Roman"/>
        <family val="1"/>
        <charset val="162"/>
      </rPr>
      <t>5.800,00</t>
    </r>
    <r>
      <rPr>
        <sz val="18"/>
        <rFont val="Times New Roman"/>
        <family val="1"/>
        <charset val="162"/>
      </rPr>
      <t xml:space="preserve"> TL Gökçe </t>
    </r>
    <r>
      <rPr>
        <b/>
        <sz val="18"/>
        <color rgb="FFFF0000"/>
        <rFont val="Times New Roman"/>
        <family val="1"/>
        <charset val="162"/>
      </rPr>
      <t>50.038,00</t>
    </r>
    <r>
      <rPr>
        <sz val="18"/>
        <rFont val="Times New Roman"/>
        <family val="1"/>
        <charset val="162"/>
      </rPr>
      <t xml:space="preserve"> TL ,  Pirinçli </t>
    </r>
    <r>
      <rPr>
        <b/>
        <sz val="18"/>
        <color rgb="FFFF0000"/>
        <rFont val="Times New Roman"/>
        <family val="1"/>
        <charset val="162"/>
      </rPr>
      <t xml:space="preserve">15.448,00 </t>
    </r>
    <r>
      <rPr>
        <sz val="18"/>
        <rFont val="Times New Roman"/>
        <family val="1"/>
        <charset val="162"/>
      </rPr>
      <t xml:space="preserve">TL ve  İçme Suyu Sektöründen Bolağaç </t>
    </r>
    <r>
      <rPr>
        <b/>
        <sz val="18"/>
        <color rgb="FFFF0000"/>
        <rFont val="Times New Roman"/>
        <family val="1"/>
        <charset val="162"/>
      </rPr>
      <t>78.078,04</t>
    </r>
    <r>
      <rPr>
        <sz val="18"/>
        <rFont val="Times New Roman"/>
        <family val="1"/>
        <charset val="162"/>
      </rPr>
      <t xml:space="preserve"> TL, Akarsu </t>
    </r>
    <r>
      <rPr>
        <b/>
        <sz val="18"/>
        <color rgb="FFFF0000"/>
        <rFont val="Times New Roman"/>
        <family val="1"/>
        <charset val="162"/>
      </rPr>
      <t>2.100,00</t>
    </r>
    <r>
      <rPr>
        <sz val="18"/>
        <rFont val="Times New Roman"/>
        <family val="1"/>
        <charset val="162"/>
      </rPr>
      <t xml:space="preserve"> TL  ile</t>
    </r>
    <r>
      <rPr>
        <b/>
        <sz val="18"/>
        <rFont val="Times New Roman"/>
        <family val="1"/>
        <charset val="162"/>
      </rPr>
      <t xml:space="preserve"> 2018 Yılı Nema Gelirinden </t>
    </r>
    <r>
      <rPr>
        <b/>
        <sz val="18"/>
        <color rgb="FFFF0000"/>
        <rFont val="Times New Roman"/>
        <family val="1"/>
        <charset val="162"/>
      </rPr>
      <t>9.935,96</t>
    </r>
    <r>
      <rPr>
        <sz val="18"/>
        <color rgb="FFFF0000"/>
        <rFont val="Times New Roman"/>
        <family val="1"/>
        <charset val="162"/>
      </rPr>
      <t xml:space="preserve"> </t>
    </r>
    <r>
      <rPr>
        <sz val="18"/>
        <rFont val="Times New Roman"/>
        <family val="1"/>
        <charset val="162"/>
      </rPr>
      <t xml:space="preserve">TL Olmak Üzere </t>
    </r>
    <r>
      <rPr>
        <b/>
        <sz val="18"/>
        <color rgb="FFFF0000"/>
        <rFont val="Times New Roman"/>
        <family val="1"/>
        <charset val="162"/>
      </rPr>
      <t>Toplam 161.400,00 Tl Artmıştır</t>
    </r>
    <r>
      <rPr>
        <sz val="18"/>
        <rFont val="Times New Roman"/>
        <family val="1"/>
        <charset val="162"/>
      </rPr>
      <t>. Söz Konusu Artan Ödeneğin</t>
    </r>
    <r>
      <rPr>
        <b/>
        <sz val="18"/>
        <color rgb="FFFF0000"/>
        <rFont val="Times New Roman"/>
        <family val="1"/>
        <charset val="162"/>
      </rPr>
      <t xml:space="preserve"> Günyüzü Sualama Kanalına 9.300,00 TL</t>
    </r>
    <r>
      <rPr>
        <sz val="18"/>
        <rFont val="Times New Roman"/>
        <family val="1"/>
        <charset val="162"/>
      </rPr>
      <t xml:space="preserve"> Aktarılmıştır. </t>
    </r>
  </si>
  <si>
    <r>
      <rPr>
        <b/>
        <sz val="18"/>
        <color rgb="FFFF0000"/>
        <rFont val="Times New Roman"/>
        <family val="1"/>
        <charset val="162"/>
      </rPr>
      <t xml:space="preserve">Sulama </t>
    </r>
    <r>
      <rPr>
        <sz val="18"/>
        <rFont val="Times New Roman"/>
        <family val="1"/>
        <charset val="162"/>
      </rPr>
      <t xml:space="preserve"> Sektöründen Taşarası,</t>
    </r>
    <r>
      <rPr>
        <b/>
        <sz val="18"/>
        <color rgb="FFFF0000"/>
        <rFont val="Times New Roman"/>
        <family val="1"/>
        <charset val="162"/>
      </rPr>
      <t>5.800,00</t>
    </r>
    <r>
      <rPr>
        <sz val="18"/>
        <rFont val="Times New Roman"/>
        <family val="1"/>
        <charset val="162"/>
      </rPr>
      <t xml:space="preserve"> TL Gökçe </t>
    </r>
    <r>
      <rPr>
        <b/>
        <sz val="18"/>
        <color rgb="FFFF0000"/>
        <rFont val="Times New Roman"/>
        <family val="1"/>
        <charset val="162"/>
      </rPr>
      <t>50.038,00</t>
    </r>
    <r>
      <rPr>
        <sz val="18"/>
        <rFont val="Times New Roman"/>
        <family val="1"/>
        <charset val="162"/>
      </rPr>
      <t xml:space="preserve"> TL ,  Pirinçli </t>
    </r>
    <r>
      <rPr>
        <b/>
        <sz val="18"/>
        <color rgb="FFFF0000"/>
        <rFont val="Times New Roman"/>
        <family val="1"/>
        <charset val="162"/>
      </rPr>
      <t xml:space="preserve">15.448,00 </t>
    </r>
    <r>
      <rPr>
        <sz val="18"/>
        <rFont val="Times New Roman"/>
        <family val="1"/>
        <charset val="162"/>
      </rPr>
      <t xml:space="preserve">TL ve  İçme Suyu Sektöründen Bolağaç </t>
    </r>
    <r>
      <rPr>
        <b/>
        <sz val="18"/>
        <color rgb="FFFF0000"/>
        <rFont val="Times New Roman"/>
        <family val="1"/>
        <charset val="162"/>
      </rPr>
      <t>78.078,04</t>
    </r>
    <r>
      <rPr>
        <sz val="18"/>
        <rFont val="Times New Roman"/>
        <family val="1"/>
        <charset val="162"/>
      </rPr>
      <t xml:space="preserve"> TL, Akarsu </t>
    </r>
    <r>
      <rPr>
        <b/>
        <sz val="18"/>
        <color rgb="FFFF0000"/>
        <rFont val="Times New Roman"/>
        <family val="1"/>
        <charset val="162"/>
      </rPr>
      <t>2.100,00</t>
    </r>
    <r>
      <rPr>
        <sz val="18"/>
        <rFont val="Times New Roman"/>
        <family val="1"/>
        <charset val="162"/>
      </rPr>
      <t xml:space="preserve"> TL  ile</t>
    </r>
    <r>
      <rPr>
        <b/>
        <sz val="18"/>
        <rFont val="Times New Roman"/>
        <family val="1"/>
        <charset val="162"/>
      </rPr>
      <t xml:space="preserve"> 2018 Yılı Nema Gelirinden </t>
    </r>
    <r>
      <rPr>
        <b/>
        <sz val="18"/>
        <color rgb="FFFF0000"/>
        <rFont val="Times New Roman"/>
        <family val="1"/>
        <charset val="162"/>
      </rPr>
      <t>9.935,96</t>
    </r>
    <r>
      <rPr>
        <sz val="18"/>
        <color rgb="FFFF0000"/>
        <rFont val="Times New Roman"/>
        <family val="1"/>
        <charset val="162"/>
      </rPr>
      <t xml:space="preserve"> </t>
    </r>
    <r>
      <rPr>
        <sz val="18"/>
        <rFont val="Times New Roman"/>
        <family val="1"/>
        <charset val="162"/>
      </rPr>
      <t xml:space="preserve">TL Olmak Üzere </t>
    </r>
    <r>
      <rPr>
        <b/>
        <sz val="18"/>
        <color rgb="FFFF0000"/>
        <rFont val="Times New Roman"/>
        <family val="1"/>
        <charset val="162"/>
      </rPr>
      <t>Toplam 161.400,00 Tl Artmıştır</t>
    </r>
    <r>
      <rPr>
        <sz val="18"/>
        <rFont val="Times New Roman"/>
        <family val="1"/>
        <charset val="162"/>
      </rPr>
      <t>. Söz Konusu Artan Ödeneğin</t>
    </r>
    <r>
      <rPr>
        <b/>
        <sz val="18"/>
        <color rgb="FFFF0000"/>
        <rFont val="Times New Roman"/>
        <family val="1"/>
        <charset val="162"/>
      </rPr>
      <t xml:space="preserve"> Çığlıca Sualama Kanalına 32.900,00 TL</t>
    </r>
    <r>
      <rPr>
        <sz val="18"/>
        <rFont val="Times New Roman"/>
        <family val="1"/>
        <charset val="162"/>
      </rPr>
      <t xml:space="preserve"> Aktarılmıştır. </t>
    </r>
  </si>
  <si>
    <t>Maliyetti 200.000,00 TL İken  Artan 51.320,00 TL Beşiktaş Köyü Sulama Kanalına  Aktarıldı</t>
  </si>
  <si>
    <t>Maliyetti 300.000,00 TL Artan  İken 97.040,00 TL Beşiktaş Köyü Sulama Kanalına  Aktarıldı</t>
  </si>
  <si>
    <r>
      <t xml:space="preserve">Maliyeti </t>
    </r>
    <r>
      <rPr>
        <b/>
        <sz val="18"/>
        <color rgb="FFFF0000"/>
        <rFont val="Times New Roman"/>
        <family val="1"/>
        <charset val="162"/>
      </rPr>
      <t>171.000,00</t>
    </r>
    <r>
      <rPr>
        <b/>
        <sz val="18"/>
        <rFont val="Times New Roman"/>
        <family val="1"/>
        <charset val="162"/>
      </rPr>
      <t xml:space="preserve"> </t>
    </r>
    <r>
      <rPr>
        <sz val="18"/>
        <rFont val="Times New Roman"/>
        <family val="1"/>
        <charset val="162"/>
      </rPr>
      <t xml:space="preserve">TL İken Artan  </t>
    </r>
    <r>
      <rPr>
        <b/>
        <sz val="18"/>
        <color rgb="FFFF0000"/>
        <rFont val="Times New Roman"/>
        <family val="1"/>
        <charset val="162"/>
      </rPr>
      <t>5.800,00</t>
    </r>
    <r>
      <rPr>
        <sz val="18"/>
        <rFont val="Times New Roman"/>
        <family val="1"/>
        <charset val="162"/>
      </rPr>
      <t xml:space="preserve"> TL 'si Başaran ,Mezra ,Günyüzü, ve Çığlıca sulama Kanal Projesine Eklendi</t>
    </r>
  </si>
  <si>
    <r>
      <t xml:space="preserve">Maliyeti </t>
    </r>
    <r>
      <rPr>
        <b/>
        <sz val="18"/>
        <color rgb="FFFF0000"/>
        <rFont val="Times New Roman"/>
        <family val="1"/>
        <charset val="162"/>
      </rPr>
      <t>175.000,00</t>
    </r>
    <r>
      <rPr>
        <sz val="18"/>
        <rFont val="Times New Roman"/>
        <family val="1"/>
        <charset val="162"/>
      </rPr>
      <t xml:space="preserve"> TL İken Artan </t>
    </r>
    <r>
      <rPr>
        <b/>
        <sz val="18"/>
        <color rgb="FFFF0000"/>
        <rFont val="Times New Roman"/>
        <family val="1"/>
        <charset val="162"/>
      </rPr>
      <t xml:space="preserve">50.038,00 </t>
    </r>
    <r>
      <rPr>
        <sz val="18"/>
        <rFont val="Times New Roman"/>
        <family val="1"/>
        <charset val="162"/>
      </rPr>
      <t xml:space="preserve"> TL 'si Başaran ,Mezra ,Günyüzü, ve Çığlıca sulama Kanal Projesine Eklendi</t>
    </r>
  </si>
  <si>
    <r>
      <t xml:space="preserve">Maliyeti </t>
    </r>
    <r>
      <rPr>
        <b/>
        <sz val="18"/>
        <color rgb="FFFF0000"/>
        <rFont val="Times New Roman"/>
        <family val="1"/>
        <charset val="162"/>
      </rPr>
      <t>200.000,00</t>
    </r>
    <r>
      <rPr>
        <sz val="18"/>
        <rFont val="Times New Roman"/>
        <family val="1"/>
        <charset val="162"/>
      </rPr>
      <t xml:space="preserve"> TL İken</t>
    </r>
    <r>
      <rPr>
        <b/>
        <sz val="18"/>
        <color rgb="FFFF0000"/>
        <rFont val="Times New Roman"/>
        <family val="1"/>
        <charset val="162"/>
      </rPr>
      <t xml:space="preserve"> Artan 15.448,00 </t>
    </r>
    <r>
      <rPr>
        <sz val="18"/>
        <rFont val="Times New Roman"/>
        <family val="1"/>
        <charset val="162"/>
      </rPr>
      <t>TL 'si Başaran ,Mezra ,Günyüzü, ve Çığlıca sulama Kanal Projesine Eklendi</t>
    </r>
  </si>
  <si>
    <r>
      <t xml:space="preserve">Maliyeti </t>
    </r>
    <r>
      <rPr>
        <b/>
        <sz val="18"/>
        <color rgb="FFFF0000"/>
        <rFont val="Times New Roman"/>
        <family val="1"/>
        <charset val="162"/>
      </rPr>
      <t>185.000,00</t>
    </r>
    <r>
      <rPr>
        <b/>
        <sz val="18"/>
        <rFont val="Times New Roman"/>
        <family val="1"/>
        <charset val="162"/>
      </rPr>
      <t xml:space="preserve"> </t>
    </r>
    <r>
      <rPr>
        <sz val="18"/>
        <rFont val="Times New Roman"/>
        <family val="1"/>
        <charset val="162"/>
      </rPr>
      <t xml:space="preserve">TL İken artan </t>
    </r>
    <r>
      <rPr>
        <b/>
        <sz val="18"/>
        <color rgb="FFFF0000"/>
        <rFont val="Times New Roman"/>
        <family val="1"/>
        <charset val="162"/>
      </rPr>
      <t xml:space="preserve">2.100,00 </t>
    </r>
    <r>
      <rPr>
        <sz val="18"/>
        <rFont val="Times New Roman"/>
        <family val="1"/>
        <charset val="162"/>
      </rPr>
      <t xml:space="preserve"> TL 'si Başaran ,Mezra ,Günyüzü, ve Çığlıca sulama Kanal Projesine Eklendi</t>
    </r>
  </si>
  <si>
    <t>Beşağaç Köyü</t>
  </si>
  <si>
    <r>
      <rPr>
        <b/>
        <sz val="16"/>
        <rFont val="Arial"/>
        <family val="2"/>
        <charset val="162"/>
      </rPr>
      <t>SENE BAŞI ÖDENEĞİ:</t>
    </r>
    <r>
      <rPr>
        <sz val="16"/>
        <rFont val="Arial"/>
        <family val="2"/>
        <charset val="162"/>
      </rPr>
      <t xml:space="preserve"> KÖYDES İL PROGRAMI İLE BAKANLIĞA GÖNDERİLEN ÖDENEKLER BAZ ALINACAKTIR.</t>
    </r>
  </si>
  <si>
    <r>
      <t>PROGRAM DEĞİŞİKLİĞİ SONUCU:</t>
    </r>
    <r>
      <rPr>
        <sz val="16"/>
        <rFont val="Arial"/>
        <family val="2"/>
        <charset val="162"/>
      </rPr>
      <t xml:space="preserve"> PROJELERİN TAMAMLANMASI SONUCU ARTAN VEYA HERHANGİ BİR SEBEPLE KULLANILAMAYAN ÖDENEKLERİ İÇİN YAPILAN PROGRAM DEĞİŞİKLİĞİ SONUCU OLUŞAN ÖDENEK DURUMU.</t>
    </r>
  </si>
  <si>
    <r>
      <rPr>
        <b/>
        <sz val="16"/>
        <rFont val="Arial"/>
        <family val="2"/>
        <charset val="162"/>
      </rPr>
      <t xml:space="preserve">GÖNDERİLEN ÖDENEK: </t>
    </r>
    <r>
      <rPr>
        <sz val="16"/>
        <rFont val="Arial"/>
        <family val="2"/>
        <charset val="162"/>
      </rPr>
      <t xml:space="preserve">MALİYE BAKANLIĞI TARAFINDAN AKTARILAN ÖDENEKTEN </t>
    </r>
  </si>
  <si>
    <r>
      <rPr>
        <b/>
        <sz val="16"/>
        <rFont val="Arial"/>
        <family val="2"/>
        <charset val="162"/>
      </rPr>
      <t>NEMA GELİRİ:</t>
    </r>
    <r>
      <rPr>
        <sz val="16"/>
        <rFont val="Arial"/>
        <family val="2"/>
        <charset val="162"/>
      </rPr>
      <t xml:space="preserve"> GÖNDERİLEN ÖDENEKTEN ELDE EDİLEN NEMA (FAİZ) GELİRİ (2018/6 YPK 6. MADDE)</t>
    </r>
  </si>
  <si>
    <r>
      <t>SÖZLEŞMEYE BAĞLANMIŞ ÖDENEK:</t>
    </r>
    <r>
      <rPr>
        <sz val="16"/>
        <rFont val="Arial"/>
        <family val="2"/>
        <charset val="162"/>
      </rPr>
      <t xml:space="preserve"> YAPILAN İHALELER SONUCU SÖZLEŞMEYE BAĞLANAN ÖDENEK MİKTARI</t>
    </r>
  </si>
  <si>
    <r>
      <rPr>
        <b/>
        <sz val="16"/>
        <rFont val="Arial"/>
        <family val="2"/>
        <charset val="162"/>
      </rPr>
      <t>YAPILAN HARCAMA:</t>
    </r>
    <r>
      <rPr>
        <sz val="16"/>
        <rFont val="Arial"/>
        <family val="2"/>
        <charset val="162"/>
      </rPr>
      <t xml:space="preserve"> HAKEDİŞ ÖDEMESİ SONUCU YAPILAN HARCAMA MİKTARI</t>
    </r>
  </si>
  <si>
    <r>
      <rPr>
        <b/>
        <sz val="16"/>
        <rFont val="Arial"/>
        <family val="2"/>
        <charset val="162"/>
      </rPr>
      <t>KALAN ÖDENEK:</t>
    </r>
    <r>
      <rPr>
        <sz val="16"/>
        <rFont val="Arial"/>
        <family val="2"/>
        <charset val="162"/>
      </rPr>
      <t xml:space="preserve"> GÖNDERİLEN ÖDENEKTEN YAPILAN HARCAMA FARKIDIR. (BANKA MEVCUDU)</t>
    </r>
  </si>
  <si>
    <r>
      <rPr>
        <b/>
        <sz val="16"/>
        <rFont val="Arial"/>
        <family val="2"/>
        <charset val="162"/>
      </rPr>
      <t>YÖNETİM GİDERLERİ:</t>
    </r>
    <r>
      <rPr>
        <sz val="16"/>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birini aşamaz.</t>
    </r>
  </si>
  <si>
    <r>
      <t xml:space="preserve">MÜŞAVİRLİK HİZMETLERİ: </t>
    </r>
    <r>
      <rPr>
        <sz val="16"/>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beşini geçemez.</t>
    </r>
  </si>
  <si>
    <r>
      <t xml:space="preserve">1- Ilıcak Köyü Sulama Kanalı Yapım İşi;         </t>
    </r>
    <r>
      <rPr>
        <sz val="16"/>
        <color rgb="FFFF0000"/>
        <rFont val="Times New Roman"/>
        <family val="1"/>
        <charset val="162"/>
      </rPr>
      <t xml:space="preserve"> </t>
    </r>
    <r>
      <rPr>
        <b/>
        <sz val="16"/>
        <color rgb="FFFF0000"/>
        <rFont val="Times New Roman"/>
        <family val="1"/>
        <charset val="162"/>
      </rPr>
      <t>180.000,00</t>
    </r>
    <r>
      <rPr>
        <sz val="16"/>
        <color rgb="FFFF0000"/>
        <rFont val="Times New Roman"/>
        <family val="1"/>
        <charset val="162"/>
      </rPr>
      <t xml:space="preserve"> </t>
    </r>
    <r>
      <rPr>
        <sz val="16"/>
        <rFont val="Times New Roman"/>
        <family val="1"/>
        <charset val="162"/>
      </rPr>
      <t xml:space="preserve">TL                                              2- Boğazören Sulama Kanalı Yapım İşi;            </t>
    </r>
    <r>
      <rPr>
        <sz val="16"/>
        <color rgb="FFFF0000"/>
        <rFont val="Times New Roman"/>
        <family val="1"/>
        <charset val="162"/>
      </rPr>
      <t xml:space="preserve"> </t>
    </r>
    <r>
      <rPr>
        <b/>
        <sz val="16"/>
        <color rgb="FFFF0000"/>
        <rFont val="Times New Roman"/>
        <family val="1"/>
        <charset val="162"/>
      </rPr>
      <t>240.000,00</t>
    </r>
    <r>
      <rPr>
        <sz val="16"/>
        <rFont val="Times New Roman"/>
        <family val="1"/>
        <charset val="162"/>
      </rPr>
      <t xml:space="preserve"> TL
 3- Mutluca Köyü Sulama Kanalı Yapım İşi;   </t>
    </r>
    <r>
      <rPr>
        <b/>
        <sz val="16"/>
        <rFont val="Times New Roman"/>
        <family val="1"/>
        <charset val="162"/>
      </rPr>
      <t xml:space="preserve">  </t>
    </r>
    <r>
      <rPr>
        <b/>
        <sz val="16"/>
        <color rgb="FFFF0000"/>
        <rFont val="Times New Roman"/>
        <family val="1"/>
        <charset val="162"/>
      </rPr>
      <t>150.000,00</t>
    </r>
    <r>
      <rPr>
        <sz val="16"/>
        <rFont val="Times New Roman"/>
        <family val="1"/>
        <charset val="162"/>
      </rPr>
      <t xml:space="preserve"> TL  
           </t>
    </r>
    <r>
      <rPr>
        <sz val="16"/>
        <color rgb="FFFF0000"/>
        <rFont val="Times New Roman"/>
        <family val="1"/>
        <charset val="162"/>
      </rPr>
      <t xml:space="preserve">  </t>
    </r>
    <r>
      <rPr>
        <b/>
        <sz val="16"/>
        <color rgb="FFFF0000"/>
        <rFont val="Times New Roman"/>
        <family val="1"/>
        <charset val="162"/>
      </rPr>
      <t xml:space="preserve"> Toplam 570 .000,00 TL İptal Olup Yerine
 </t>
    </r>
    <r>
      <rPr>
        <sz val="16"/>
        <rFont val="Times New Roman"/>
        <family val="1"/>
        <charset val="162"/>
      </rPr>
      <t xml:space="preserve">
1- Beşağaç Köyü İçme Suyu Yapım İşine;                                    </t>
    </r>
    <r>
      <rPr>
        <b/>
        <sz val="16"/>
        <color rgb="FFFF0000"/>
        <rFont val="Times New Roman"/>
        <family val="1"/>
        <charset val="162"/>
      </rPr>
      <t xml:space="preserve"> 420.000,00</t>
    </r>
    <r>
      <rPr>
        <b/>
        <sz val="16"/>
        <rFont val="Times New Roman"/>
        <family val="1"/>
        <charset val="162"/>
      </rPr>
      <t xml:space="preserve"> </t>
    </r>
    <r>
      <rPr>
        <sz val="16"/>
        <rFont val="Times New Roman"/>
        <family val="1"/>
        <charset val="162"/>
      </rPr>
      <t xml:space="preserve">TL
2- Ayvalık Köyü Cami Mahallesi Asma Köprü Yapım İşine; </t>
    </r>
    <r>
      <rPr>
        <sz val="16"/>
        <color rgb="FFFF0000"/>
        <rFont val="Times New Roman"/>
        <family val="1"/>
        <charset val="162"/>
      </rPr>
      <t xml:space="preserve">   </t>
    </r>
    <r>
      <rPr>
        <b/>
        <sz val="16"/>
        <color rgb="FFFF0000"/>
        <rFont val="Times New Roman"/>
        <family val="1"/>
        <charset val="162"/>
      </rPr>
      <t>82.600,00</t>
    </r>
    <r>
      <rPr>
        <sz val="16"/>
        <color rgb="FFFF0000"/>
        <rFont val="Times New Roman"/>
        <family val="1"/>
        <charset val="162"/>
      </rPr>
      <t xml:space="preserve"> </t>
    </r>
    <r>
      <rPr>
        <sz val="16"/>
        <rFont val="Times New Roman"/>
        <family val="1"/>
        <charset val="162"/>
      </rPr>
      <t xml:space="preserve">TL
3- Ayvalık Köyü Asma Köprü'nün bakım ve onarım işine;     </t>
    </r>
    <r>
      <rPr>
        <sz val="16"/>
        <color rgb="FFFF0000"/>
        <rFont val="Times New Roman"/>
        <family val="1"/>
        <charset val="162"/>
      </rPr>
      <t xml:space="preserve">  </t>
    </r>
    <r>
      <rPr>
        <b/>
        <sz val="16"/>
        <color rgb="FFFF0000"/>
        <rFont val="Times New Roman"/>
        <family val="1"/>
        <charset val="162"/>
      </rPr>
      <t xml:space="preserve"> 33.040,00</t>
    </r>
    <r>
      <rPr>
        <b/>
        <sz val="16"/>
        <rFont val="Times New Roman"/>
        <family val="1"/>
        <charset val="162"/>
      </rPr>
      <t xml:space="preserve"> </t>
    </r>
    <r>
      <rPr>
        <sz val="16"/>
        <rFont val="Times New Roman"/>
        <family val="1"/>
        <charset val="162"/>
      </rPr>
      <t xml:space="preserve">TL                4- Ayvalık - Aşağıdere Arası İçme Suyu Boru Alım  İşine;       </t>
    </r>
    <r>
      <rPr>
        <sz val="16"/>
        <color rgb="FFFF0000"/>
        <rFont val="Times New Roman"/>
        <family val="1"/>
        <charset val="162"/>
      </rPr>
      <t xml:space="preserve">  </t>
    </r>
    <r>
      <rPr>
        <b/>
        <sz val="16"/>
        <color rgb="FFFF0000"/>
        <rFont val="Times New Roman"/>
        <family val="1"/>
        <charset val="162"/>
      </rPr>
      <t>34.360,00</t>
    </r>
    <r>
      <rPr>
        <sz val="16"/>
        <rFont val="Times New Roman"/>
        <family val="1"/>
        <charset val="162"/>
      </rPr>
      <t xml:space="preserve"> TL</t>
    </r>
  </si>
  <si>
    <t xml:space="preserve"> Ayvalık - Aşağıdere</t>
  </si>
  <si>
    <t xml:space="preserve"> Ayvalık - Aşağıdere Arası İçme Suyu Boru Alım  İşi</t>
  </si>
  <si>
    <t>1- Ilıcak Köyü Sulama Kanalı Yapım İşi;          180.000,00 TL                                              2- Boğazören Sulama Kanalı Yapım İşi;             240.000,00 TL
 3- Mutluca Köyü Sulama Kanalı Yapım İşi;     150.000,00 TL  
              Toplam 570 .000,00 TL İptal Olup Yerine
1- Beşağaç Köyü İçme Suyu Yapım İşine;                                     420.000,00 TL
2- Ayvalık Köyü Cami Mahallesi Asma Köprü Yapım İşine;    82.600,00 TL
3- Ayvalık Köyü Asma Köprü'nün bakım ve onarım işine;        33.040,00 TL                4- Ayvalık - Aşağıdere Arası İçme Suyu Boru Alım  İşine;         34.360,00 TL</t>
  </si>
  <si>
    <t>Ayvalık Köyü Cami Mahallesi Asma Köprü Yapım İşi</t>
  </si>
  <si>
    <t xml:space="preserve">Ayvalık Köyü Asma Köprü'nün bakım ve onarım </t>
  </si>
  <si>
    <t>İl</t>
  </si>
  <si>
    <t>İlçe</t>
  </si>
  <si>
    <t>Proje Adı</t>
  </si>
  <si>
    <t>Maliyeti</t>
  </si>
  <si>
    <t>Harcama tutarı</t>
  </si>
  <si>
    <t>Açıklama</t>
  </si>
  <si>
    <t>Tepeönü Köyü Sondaj Yapım işi</t>
  </si>
  <si>
    <t>Fiziki G.</t>
  </si>
  <si>
    <t>2018 Yılı KÖYDES (İçme Suyu)</t>
  </si>
  <si>
    <t>Sözleşme Bedeli</t>
  </si>
  <si>
    <t>2018 Yılı KÖYDES (Sulama)</t>
  </si>
  <si>
    <t>Genel Toplam</t>
  </si>
  <si>
    <t>2018 Yılı KÖYDES (Atık Su)</t>
  </si>
  <si>
    <t>G.Toplam</t>
  </si>
  <si>
    <t>2018 Yılı KÖYDES (Ulaşım)</t>
  </si>
  <si>
    <t>Muhtelif Köy Yollarının Bakım ve Onarım İşi</t>
  </si>
  <si>
    <t>Uğrak Köyü (Telzip ) Mezrası Köy Yoluna 8 Adet Menfez Yapım işi</t>
  </si>
  <si>
    <t>Muhtelif Köy</t>
  </si>
  <si>
    <t>Uğrak Köyü (Telzip ) Mezrası</t>
  </si>
  <si>
    <t>Aksoy Köyü İçme Suyundan 9.480,00 TL Yüksek köyü knlzyon işinden 18.400,00 TL 2018 Yılı Nema gelirinden ise 48.310,23 TL Olmak üzere Toplam 76.190,23 İle Muhtelif Köy yolları bakım ve onarım için 68.520,23 TL ve Uğrak Köyü Telzip mezrası için 7.670,00 TL Toplam 76.190,23 Tl Aktarılmıştır</t>
  </si>
  <si>
    <t>Aksoy Köyü İçme Suyundan 9.480,00 TL Yüksek köyü knlzyon işinden 18.400,00 TL 2018 Yılı Nema gelirinden ise 48.310,23 TL Olmak üzere Toplam 76.190,23 İle Aktarılan  Muhtelif Köy yolları bakım ve onarım için 68.520,23 TL ve Uğrak Köyü Telzip mezrası için 7.670,00 TL Toplam 76.190,23 Tl Aktarılmıştır</t>
  </si>
  <si>
    <t xml:space="preserve">Akarsu </t>
  </si>
  <si>
    <r>
      <t xml:space="preserve">         2017 Yılı Sualam Kanalından   9.547,00 TL     ve      2018 Yılı                           </t>
    </r>
    <r>
      <rPr>
        <b/>
        <sz val="16"/>
        <color rgb="FFC00000"/>
        <rFont val="Times New Roman"/>
        <family val="1"/>
        <charset val="162"/>
      </rPr>
      <t xml:space="preserve">   </t>
    </r>
    <r>
      <rPr>
        <b/>
        <sz val="16"/>
        <color theme="1"/>
        <rFont val="Times New Roman"/>
        <family val="1"/>
        <charset val="162"/>
      </rPr>
      <t xml:space="preserve">                                                  1.)  Üçağaç Köyü 97.040,00TL                                                                                                           2.) Şemalbeg su deposu 51.320,00 TL                                                                                    3.)  Babındak Sulama Kanalı 3.060,00 TL                                                                                     4.)  Ceylan Sulama Kanalı 1.880,00 TL                                                                                  5.) Bostancı Kanalizasyon 49.562,00 TL                                                                              6.) Buğdaylı Kanalizasyon 50.674,00 TL                                                                               Topla m 263.083,00 TL  AKtarılmıştır.</t>
    </r>
  </si>
  <si>
    <t>22.201,00 Kesinti Olmuş</t>
  </si>
  <si>
    <t>SEKTÖR</t>
  </si>
  <si>
    <t>HARCAMA</t>
  </si>
  <si>
    <t>NAKDİ GERÇEKLEŞME %</t>
  </si>
  <si>
    <t>Ulaştırma</t>
  </si>
  <si>
    <t xml:space="preserve">İçme suyu     </t>
  </si>
  <si>
    <t>Atık su</t>
  </si>
  <si>
    <t xml:space="preserve"> Sulama           </t>
  </si>
  <si>
    <t>SÖZLEŞME BEDELİ</t>
  </si>
  <si>
    <t xml:space="preserve">PROJE SAYISI (Biten / D.Eden) </t>
  </si>
  <si>
    <t xml:space="preserve">2018 YILI KÖYDES </t>
  </si>
  <si>
    <t>Dağaltı Köyü Stabilize   Yapım İşi (3 km)</t>
  </si>
  <si>
    <t>Çığlıca Köyü Yol açma ve Stabilize Yapım işi</t>
  </si>
  <si>
    <t xml:space="preserve">Ayvalık Köyü </t>
  </si>
  <si>
    <t xml:space="preserve">Bozalan  Köyü Köy Yolunda Menfez Yapım İşi </t>
  </si>
  <si>
    <t xml:space="preserve">Bozalan  Köyü Köy Yolu İstinat Duvarı Yapım İşi </t>
  </si>
  <si>
    <t xml:space="preserve">Ulaş Köyü Sondaj Şebeke Bağlantısı Yapım İşi </t>
  </si>
  <si>
    <t xml:space="preserve">Kocapınar Köyü Kanalizasyon Onarımı </t>
  </si>
  <si>
    <t>Kocapınar Köyü</t>
  </si>
  <si>
    <r>
      <t>1</t>
    </r>
    <r>
      <rPr>
        <b/>
        <sz val="15"/>
        <color rgb="FFC00000"/>
        <rFont val="Times New Roman"/>
        <family val="1"/>
        <charset val="162"/>
      </rPr>
      <t xml:space="preserve">.)  Çavuş Köyü- Ulaş Köyü  ve Harabilisa Mezrası Ödenekten 53.550, TL  2.) , Tepeönü Köyü Sondaj Delme İşi   Ödenekten 39.140,00 TL                         </t>
    </r>
    <r>
      <rPr>
        <b/>
        <sz val="14"/>
        <color rgb="FFC00000"/>
        <rFont val="Times New Roman"/>
        <family val="1"/>
        <charset val="162"/>
      </rPr>
      <t>3.)Katran Köyü Yeni Depo İsale Hattı Bağlantısı Ödenekten 19.940,00 TL</t>
    </r>
    <r>
      <rPr>
        <b/>
        <sz val="15"/>
        <color rgb="FFC00000"/>
        <rFont val="Times New Roman"/>
        <family val="1"/>
        <charset val="162"/>
      </rPr>
      <t xml:space="preserve">                4.)  K.H.G.B Yönetim Giderinden 13.750,00 TL 
                            Toplam 126.380, TL Bu Ödenekten  
1-Ulaş Köyü Sondaj Şebeke Bağlantısı Yapım İşi  (55.460,00-TL)
 2- Bozalan  Köyü Köy Yolunda Menfez Yapım İşi   (33.040,00-TL)
  3-Bozalan  Köyü Köy Yolu İstinat Duvarı Yapım İşi (24.290,00-TL)
  4-Kocapınar Köyü Kanalizasyon Onarımı  (13.590,00-TL)     
                                 Toplam 126.380,00 TL</t>
    </r>
  </si>
  <si>
    <t>Kızılsu Köyü Parke Taşı Yapım işi</t>
  </si>
  <si>
    <t>Kızılsu</t>
  </si>
  <si>
    <t>2018 Yılı Köydes Nema Gelirinden Artan 98.044,80 TL
  1.) Dağaltı Köyü Stabilize   Yapım İşi (3 km)  45.000,00 TL
2.) Çığlıca Köyü Yol açma ve Stabilize Yapım işi 53.044,08 TL
Toplam 98.044,08 TL</t>
  </si>
  <si>
    <t>B.Şebap</t>
  </si>
  <si>
    <t xml:space="preserve">Gülyazı köy içi kilit Parke taşı Yapım işi </t>
  </si>
  <si>
    <t xml:space="preserve">Ortaköy köyü kilit Parke taşı Yapım işi </t>
  </si>
  <si>
    <t xml:space="preserve">Yemişli Köyü  ve Yekmal Mezrası kilit Parke taşı Yapım işi </t>
  </si>
  <si>
    <t xml:space="preserve">Ortasu Köyü Beton Yol Yapım işi </t>
  </si>
  <si>
    <t>Ballı Köyü Beton Yol yapım işi</t>
  </si>
  <si>
    <t xml:space="preserve">Taşdelen köyü Beton Yol Yapım işi </t>
  </si>
  <si>
    <t xml:space="preserve">Bağlı Köyü Beton Yol Yapım işi </t>
  </si>
  <si>
    <t xml:space="preserve">Işıkveren Köyü  Beton Yol Yapım işi </t>
  </si>
  <si>
    <t xml:space="preserve">Bağlıca Kalemli Mezrası Beton Yol yapım işi </t>
  </si>
  <si>
    <t xml:space="preserve">Dağdibi Köy giriş-D400 arası Yolun Beton yapım işi </t>
  </si>
  <si>
    <t xml:space="preserve">Ortabağ Köy giriş-D400 arası Yolun Beton yapım işi </t>
  </si>
  <si>
    <t xml:space="preserve">Yayalar Köyü ile Çınarlı köy Yolu BSK Yapım işi </t>
  </si>
  <si>
    <t xml:space="preserve">Haberli Köyü ile Bozkır Köy yolu BSK Yapım işi </t>
  </si>
  <si>
    <t xml:space="preserve">Alakamış Köyü ile Gedik Köylerdi arası BSK Yapım işi </t>
  </si>
  <si>
    <t xml:space="preserve">Alakamış Köyü ile Babet Mezrası arası BSK Yapım işi </t>
  </si>
  <si>
    <t xml:space="preserve">Teke-Özen-Yörük-Akdağ Grup köy Yolunun (BSK) yapım işi </t>
  </si>
  <si>
    <t xml:space="preserve">Kaya Köyü Reşmil Mezrası Yol Platformunun Genişletilmesi Ve Sanat Yapıları Yapım İşi    </t>
  </si>
  <si>
    <t xml:space="preserve">Tepeönü Köyü BSK Yapım işi </t>
  </si>
  <si>
    <t>Kaya Köy-Yalıntepe Köyü BSK Yapım işi</t>
  </si>
  <si>
    <t xml:space="preserve">Bozalan Köyü BSK Yapım işi </t>
  </si>
  <si>
    <t xml:space="preserve">Dağaltı Köyü Stabilize   Yapım İşi </t>
  </si>
  <si>
    <t xml:space="preserve">Çığlıca-Mezra Grup Köy Yolu (BETON GRUP) </t>
  </si>
  <si>
    <t xml:space="preserve">Dağaltı Köyü Yol Açma  Yapım İşi </t>
  </si>
  <si>
    <t xml:space="preserve">Aşağıdere Köyü Parke Taşı Yapım işi </t>
  </si>
  <si>
    <t xml:space="preserve">Başaran Köyü Köy İçi Park Taşı Yapım işi </t>
  </si>
  <si>
    <t xml:space="preserve">Mutluca Köyü Park Taşı Yapım işi </t>
  </si>
  <si>
    <t xml:space="preserve">Akçayol Köyü  Parke Taşı Yapım işi </t>
  </si>
  <si>
    <t xml:space="preserve">Ayvalık Köyü Parke Taşı Yapım işi </t>
  </si>
  <si>
    <t xml:space="preserve">Araköy-Yoğurtçular ve Gözlüce Mezrası BSK Yapım işi </t>
  </si>
  <si>
    <t xml:space="preserve">Devam Ediyor </t>
  </si>
  <si>
    <t>Proje Maliyeti                       292.455,68   TL 
K.H.G.B   Ödeneğinden   292.824,00    TL  aktarılmıştır. Toplam         585.280,00 TL</t>
  </si>
  <si>
    <r>
      <rPr>
        <b/>
        <sz val="16"/>
        <color rgb="FFC00000"/>
        <rFont val="Times New Roman"/>
        <family val="1"/>
        <charset val="162"/>
      </rPr>
      <t xml:space="preserve">Maliyeti </t>
    </r>
    <r>
      <rPr>
        <b/>
        <sz val="18"/>
        <color rgb="FFFF0000"/>
        <rFont val="Times New Roman"/>
        <family val="1"/>
        <charset val="162"/>
      </rPr>
      <t>158.318,04</t>
    </r>
    <r>
      <rPr>
        <b/>
        <sz val="18"/>
        <rFont val="Times New Roman"/>
        <family val="1"/>
        <charset val="162"/>
      </rPr>
      <t xml:space="preserve"> </t>
    </r>
    <r>
      <rPr>
        <sz val="18"/>
        <rFont val="Times New Roman"/>
        <family val="1"/>
        <charset val="162"/>
      </rPr>
      <t xml:space="preserve">TL İken artan Ödeneğin </t>
    </r>
    <r>
      <rPr>
        <b/>
        <sz val="18"/>
        <color rgb="FFFF0000"/>
        <rFont val="Times New Roman"/>
        <family val="1"/>
        <charset val="162"/>
      </rPr>
      <t>78.078,00</t>
    </r>
    <r>
      <rPr>
        <sz val="18"/>
        <rFont val="Times New Roman"/>
        <family val="1"/>
        <charset val="162"/>
      </rPr>
      <t xml:space="preserve"> TL 'si Başaran ,Mezra ,Günyüzü, ve Çığlıca sulama Kanal Projesine Eklendi</t>
    </r>
  </si>
  <si>
    <t>2018 Yılı KÖYDES</t>
  </si>
  <si>
    <t>Sözleşme Aş.</t>
  </si>
  <si>
    <t>İçmesuyu</t>
  </si>
  <si>
    <t>Atık Su</t>
  </si>
  <si>
    <t>(İçme Suyu - Sulama - Atık Su)</t>
  </si>
  <si>
    <t>Eğri Konak Mezrası ve Kavaközü Köyü  BSK Yapım İşi</t>
  </si>
  <si>
    <t>Devam Eden</t>
  </si>
  <si>
    <t>Buğdaylı Köyü kanalizasyon Şebekesi onarım işi</t>
  </si>
  <si>
    <t>Beşağaç, Koyun oba, Pirinçli, Çığlıca, Yeşilöz, Ilıcak , Başaran ,Dağaltı, Akçayolve Boğaz Ören Köyleri İçin Menfez Alım Yapım işi</t>
  </si>
  <si>
    <t>18/06/2019 tarihli ve 5715 sayılı Onayında Birlik Hesabında 3.500,00 TL Eklenmiştir.</t>
  </si>
  <si>
    <t>SÖZLEŞME BDELİ</t>
  </si>
  <si>
    <t>FİZKİ</t>
  </si>
  <si>
    <t>DURUMU</t>
  </si>
  <si>
    <t>İhale Aşamsında</t>
  </si>
  <si>
    <t>2018 Yılı  KÖYDES Devam Eden Projeler</t>
  </si>
  <si>
    <t>S.N</t>
  </si>
  <si>
    <t>KÖYDES 2018 YILI KAPSAMINDA PLANLANAN İŞLERİN DURUMU Temmuz AYI 2019 TARİHİ İTİBARIYLA)</t>
  </si>
  <si>
    <t>Aksoy Köyü İçme Suyundan 9.480,00 TL Yüksek köyü knlzyon işinden 18.400,00 TL 2018 Yılı Nema gelirinden ise 48.310,23 TL Olmak üzere Toplam 76.190,23 İle Aktarılan  Muhtelif Köy yolları bakım ve onarım için 68.520,23 TL ve Uğrak Köyü Telzip mezrası için 7</t>
  </si>
  <si>
    <t>2019 Yılı KÖYDES Programına eklendi ( Haziran Ayında bittiğinden Dolayı)</t>
  </si>
  <si>
    <t>KÖYDES 2018 YILI İÇME SUYU İZLEME TABLOSU</t>
  </si>
  <si>
    <t>KÖYDES 2018 YILI YOL İZLEME TABLOSU</t>
  </si>
  <si>
    <r>
      <rPr>
        <b/>
        <sz val="12"/>
        <color theme="1"/>
        <rFont val="Times New Roman"/>
        <family val="1"/>
        <charset val="162"/>
      </rPr>
      <t xml:space="preserve">1- Ilıcak Köyü Sulama Kanalı Yapım İşi;          180.000,00 TL   
2- Boğazören Sulama Kanalı Yapım İşi;             240.000,00 TL
 3- Mutluca Köyü Sulama Kanalı Yapım İşi;     150.000,00 TL  
              Toplam 570 .000,00 TL İptal Olup Yerine
1- </t>
    </r>
    <r>
      <rPr>
        <b/>
        <sz val="11"/>
        <color theme="1"/>
        <rFont val="Times New Roman"/>
        <family val="1"/>
        <charset val="162"/>
      </rPr>
      <t>Beşağaç Köyü İçme Suyu Yapım İşine;                            420.000,00 TL</t>
    </r>
    <r>
      <rPr>
        <b/>
        <sz val="12"/>
        <color theme="1"/>
        <rFont val="Times New Roman"/>
        <family val="1"/>
        <charset val="162"/>
      </rPr>
      <t xml:space="preserve">
2- </t>
    </r>
    <r>
      <rPr>
        <b/>
        <sz val="11"/>
        <color theme="1"/>
        <rFont val="Times New Roman"/>
        <family val="1"/>
        <charset val="162"/>
      </rPr>
      <t>Ayvalık Köyü Cami Mahallesi Asma Köprü Yapım İşine;    82.600,00 TL</t>
    </r>
    <r>
      <rPr>
        <b/>
        <sz val="12"/>
        <color theme="1"/>
        <rFont val="Times New Roman"/>
        <family val="1"/>
        <charset val="162"/>
      </rPr>
      <t xml:space="preserve">
3-</t>
    </r>
    <r>
      <rPr>
        <b/>
        <sz val="11"/>
        <color theme="1"/>
        <rFont val="Times New Roman"/>
        <family val="1"/>
        <charset val="162"/>
      </rPr>
      <t xml:space="preserve"> Ayvalık Köyü Asma Köprü'nün bakım ve onarım işine;        33.040,00 TL  </t>
    </r>
    <r>
      <rPr>
        <b/>
        <sz val="12"/>
        <color theme="1"/>
        <rFont val="Times New Roman"/>
        <family val="1"/>
        <charset val="162"/>
      </rPr>
      <t xml:space="preserve">
4- </t>
    </r>
    <r>
      <rPr>
        <b/>
        <sz val="11"/>
        <color theme="1"/>
        <rFont val="Times New Roman"/>
        <family val="1"/>
        <charset val="162"/>
      </rPr>
      <t>Ayvalık - Aşağıdere Arası İçme Suyu Boru Alım  İşine;     34.360,00 TL</t>
    </r>
  </si>
  <si>
    <t>İptal Olan Akçayol Köyü  Parke Taşı Yapım işi Maliyeti 155.000 TL Ayvalık, Mutluca , Başaran,  Aşağıdere , Aşağıdere  Parke Projelerine eklendi.</t>
  </si>
  <si>
    <t>NİTELİĞİ 
(YENİ YOL", "YOL STANDARDININ GELİŞTİRİLMESİ" veya "BAKIM ve ONARIM)</t>
  </si>
  <si>
    <t xml:space="preserve">Bitti </t>
  </si>
  <si>
    <r>
      <t>m</t>
    </r>
    <r>
      <rPr>
        <b/>
        <vertAlign val="superscript"/>
        <sz val="12"/>
        <color rgb="FFFF0000"/>
        <rFont val="Times New Roman"/>
        <family val="1"/>
        <charset val="162"/>
      </rPr>
      <t>2</t>
    </r>
  </si>
  <si>
    <t>İlçemize Bağlı Üçok, Oymak , Pınarbaşı, Grup Yolu ile Tepeköy Ulak- Yazman- Oyalı- Grup Köy Yolu Bozburun tepeli Köy Yollarının  Kenar Dolgularının Çalıştırılan İş Makinelerine alınan 15.000 LT Motorin bedeli</t>
  </si>
  <si>
    <t>Bitt</t>
  </si>
</sst>
</file>

<file path=xl/styles.xml><?xml version="1.0" encoding="utf-8"?>
<styleSheet xmlns="http://schemas.openxmlformats.org/spreadsheetml/2006/main">
  <numFmts count="14">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
    <numFmt numFmtId="176" formatCode="#,##0.000"/>
  </numFmts>
  <fonts count="159">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b/>
      <sz val="8"/>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b/>
      <sz val="12"/>
      <name val="Arial Tur"/>
      <charset val="162"/>
    </font>
    <font>
      <b/>
      <sz val="11"/>
      <name val="Arial Tur"/>
      <charset val="162"/>
    </font>
    <font>
      <b/>
      <sz val="9"/>
      <name val="Arial Tur"/>
      <charset val="162"/>
    </font>
    <font>
      <sz val="9"/>
      <name val="Arial"/>
      <family val="2"/>
      <charset val="162"/>
    </font>
    <font>
      <sz val="10"/>
      <color indexed="10"/>
      <name val="Arial"/>
      <family val="2"/>
    </font>
    <font>
      <sz val="10"/>
      <name val="Arial"/>
      <family val="2"/>
    </font>
    <font>
      <sz val="10"/>
      <color theme="1"/>
      <name val="Times New Roman"/>
      <family val="1"/>
      <charset val="162"/>
    </font>
    <font>
      <sz val="11"/>
      <name val="Times New Roman"/>
      <family val="1"/>
      <charset val="162"/>
    </font>
    <font>
      <sz val="10"/>
      <color indexed="8"/>
      <name val="Times New Roman"/>
      <family val="1"/>
      <charset val="162"/>
    </font>
    <font>
      <sz val="10"/>
      <color indexed="10"/>
      <name val="Times New Roman"/>
      <family val="1"/>
      <charset val="162"/>
    </font>
    <font>
      <sz val="9"/>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b/>
      <sz val="11"/>
      <color indexed="9"/>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b/>
      <sz val="16"/>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b/>
      <sz val="12"/>
      <color rgb="FFFF0000"/>
      <name val="Calibri"/>
      <family val="2"/>
      <charset val="162"/>
      <scheme val="minor"/>
    </font>
    <font>
      <sz val="12"/>
      <color rgb="FFFF0000"/>
      <name val="Calibri"/>
      <family val="2"/>
      <charset val="162"/>
      <scheme val="minor"/>
    </font>
    <font>
      <sz val="10"/>
      <color indexed="8"/>
      <name val="Arial"/>
      <family val="2"/>
      <charset val="162"/>
    </font>
    <font>
      <b/>
      <sz val="9"/>
      <name val="Calibri"/>
      <family val="2"/>
      <charset val="162"/>
      <scheme val="minor"/>
    </font>
    <font>
      <sz val="9"/>
      <name val="Calibri"/>
      <family val="2"/>
      <charset val="162"/>
      <scheme val="minor"/>
    </font>
    <font>
      <sz val="10"/>
      <name val="Calibri"/>
      <family val="2"/>
      <charset val="162"/>
      <scheme val="minor"/>
    </font>
    <font>
      <sz val="10"/>
      <name val="Calibri"/>
      <family val="2"/>
      <charset val="162"/>
    </font>
    <font>
      <sz val="11"/>
      <name val="Arial"/>
      <family val="2"/>
      <charset val="162"/>
    </font>
    <font>
      <sz val="12"/>
      <name val="Times New Roman"/>
      <family val="1"/>
      <charset val="162"/>
    </font>
    <font>
      <sz val="12"/>
      <color theme="1"/>
      <name val="Times New Roman"/>
      <family val="1"/>
      <charset val="162"/>
    </font>
    <font>
      <sz val="14"/>
      <name val="Times New Roman"/>
      <family val="1"/>
      <charset val="162"/>
    </font>
    <font>
      <sz val="16"/>
      <name val="Times New Roman"/>
      <family val="1"/>
      <charset val="162"/>
    </font>
    <font>
      <sz val="12"/>
      <color indexed="8"/>
      <name val="Times New Roman"/>
      <family val="1"/>
      <charset val="162"/>
    </font>
    <font>
      <sz val="16"/>
      <name val="Arial"/>
      <family val="2"/>
      <charset val="162"/>
    </font>
    <font>
      <sz val="12"/>
      <name val="Arial"/>
      <family val="2"/>
    </font>
    <font>
      <b/>
      <sz val="14"/>
      <color rgb="FFFF0000"/>
      <name val="Times New Roman"/>
      <family val="1"/>
      <charset val="162"/>
    </font>
    <font>
      <b/>
      <sz val="16"/>
      <color rgb="FFFF0000"/>
      <name val="Times New Roman"/>
      <family val="1"/>
      <charset val="162"/>
    </font>
    <font>
      <b/>
      <sz val="16"/>
      <color indexed="8"/>
      <name val="Times New Roman"/>
      <family val="1"/>
      <charset val="162"/>
    </font>
    <font>
      <sz val="16"/>
      <color theme="1"/>
      <name val="Times New Roman"/>
      <family val="1"/>
      <charset val="162"/>
    </font>
    <font>
      <sz val="8"/>
      <name val="Arial"/>
      <family val="2"/>
    </font>
    <font>
      <b/>
      <sz val="12"/>
      <color rgb="FFFF0000"/>
      <name val="Times New Roman"/>
      <family val="1"/>
      <charset val="162"/>
    </font>
    <font>
      <b/>
      <sz val="16"/>
      <name val="Times New Roman"/>
      <family val="1"/>
      <charset val="162"/>
    </font>
    <font>
      <sz val="18"/>
      <color theme="1"/>
      <name val="Times New Roman"/>
      <family val="1"/>
      <charset val="162"/>
    </font>
    <font>
      <sz val="18"/>
      <name val="Times New Roman"/>
      <family val="1"/>
      <charset val="162"/>
    </font>
    <font>
      <sz val="11"/>
      <color theme="1"/>
      <name val="Times New Roman"/>
      <family val="1"/>
      <charset val="162"/>
    </font>
    <font>
      <b/>
      <sz val="11"/>
      <color rgb="FFFF0000"/>
      <name val="Times New Roman"/>
      <family val="1"/>
      <charset val="162"/>
    </font>
    <font>
      <sz val="11"/>
      <color indexed="10"/>
      <name val="Times New Roman"/>
      <family val="1"/>
      <charset val="162"/>
    </font>
    <font>
      <sz val="11"/>
      <color indexed="8"/>
      <name val="Times New Roman"/>
      <family val="1"/>
      <charset val="162"/>
    </font>
    <font>
      <sz val="20"/>
      <color theme="1"/>
      <name val="Times New Roman"/>
      <family val="1"/>
      <charset val="162"/>
    </font>
    <font>
      <sz val="18"/>
      <color indexed="8"/>
      <name val="Times New Roman"/>
      <family val="1"/>
      <charset val="162"/>
    </font>
    <font>
      <sz val="16"/>
      <name val="Arial"/>
      <family val="2"/>
    </font>
    <font>
      <sz val="14"/>
      <color theme="1"/>
      <name val="Times New Roman"/>
      <family val="1"/>
      <charset val="162"/>
    </font>
    <font>
      <b/>
      <sz val="18"/>
      <color rgb="FFFF0000"/>
      <name val="Times New Roman"/>
      <family val="1"/>
      <charset val="162"/>
    </font>
    <font>
      <b/>
      <sz val="16"/>
      <name val="Arial"/>
      <family val="2"/>
      <charset val="162"/>
    </font>
    <font>
      <b/>
      <sz val="14"/>
      <color rgb="FFC00000"/>
      <name val="Times New Roman"/>
      <family val="1"/>
      <charset val="162"/>
    </font>
    <font>
      <b/>
      <sz val="16"/>
      <color theme="1"/>
      <name val="Times New Roman"/>
      <family val="1"/>
      <charset val="162"/>
    </font>
    <font>
      <b/>
      <sz val="11"/>
      <color theme="1"/>
      <name val="Times New Roman"/>
      <family val="1"/>
      <charset val="162"/>
    </font>
    <font>
      <b/>
      <sz val="10"/>
      <color theme="1"/>
      <name val="Times New Roman"/>
      <family val="1"/>
      <charset val="162"/>
    </font>
    <font>
      <sz val="18"/>
      <color rgb="FFFF0000"/>
      <name val="Times New Roman"/>
      <family val="1"/>
      <charset val="162"/>
    </font>
    <font>
      <b/>
      <sz val="18"/>
      <name val="Times New Roman"/>
      <family val="1"/>
      <charset val="162"/>
    </font>
    <font>
      <sz val="18"/>
      <color indexed="8"/>
      <name val="Calibri"/>
      <family val="2"/>
      <charset val="162"/>
      <scheme val="minor"/>
    </font>
    <font>
      <sz val="18"/>
      <name val="Arial"/>
      <family val="2"/>
      <charset val="162"/>
    </font>
    <font>
      <b/>
      <sz val="16"/>
      <name val="Arial TUR"/>
      <family val="2"/>
      <charset val="162"/>
    </font>
    <font>
      <sz val="16"/>
      <name val="Arial Tur"/>
      <charset val="162"/>
    </font>
    <font>
      <b/>
      <sz val="22"/>
      <name val="Arial TUR"/>
      <family val="2"/>
      <charset val="162"/>
    </font>
    <font>
      <sz val="14"/>
      <name val="Arial"/>
      <family val="2"/>
    </font>
    <font>
      <sz val="12"/>
      <color theme="1"/>
      <name val="Arial"/>
      <family val="2"/>
    </font>
    <font>
      <sz val="18"/>
      <color rgb="FFFF0000"/>
      <name val="Arial"/>
      <family val="2"/>
      <charset val="162"/>
    </font>
    <font>
      <sz val="16"/>
      <color rgb="FFFF0000"/>
      <name val="Times New Roman"/>
      <family val="1"/>
      <charset val="162"/>
    </font>
    <font>
      <b/>
      <sz val="10"/>
      <color rgb="FFFF0000"/>
      <name val="Times New Roman"/>
      <family val="1"/>
      <charset val="162"/>
    </font>
    <font>
      <sz val="9"/>
      <color theme="1"/>
      <name val="Calibri"/>
      <family val="2"/>
      <charset val="162"/>
      <scheme val="minor"/>
    </font>
    <font>
      <b/>
      <sz val="12"/>
      <color rgb="FFC00000"/>
      <name val="Times New Roman"/>
      <family val="1"/>
      <charset val="162"/>
    </font>
    <font>
      <b/>
      <sz val="11"/>
      <color rgb="FFC00000"/>
      <name val="Times New Roman"/>
      <family val="1"/>
      <charset val="162"/>
    </font>
    <font>
      <b/>
      <sz val="16"/>
      <color rgb="FFC00000"/>
      <name val="Times New Roman"/>
      <family val="1"/>
      <charset val="162"/>
    </font>
    <font>
      <sz val="14"/>
      <color rgb="FFC00000"/>
      <name val="Times New Roman"/>
      <family val="1"/>
      <charset val="162"/>
    </font>
    <font>
      <b/>
      <sz val="22"/>
      <color theme="1"/>
      <name val="Calibri"/>
      <family val="2"/>
      <charset val="162"/>
      <scheme val="minor"/>
    </font>
    <font>
      <sz val="16"/>
      <color theme="1"/>
      <name val="Calibri"/>
      <family val="2"/>
      <charset val="162"/>
      <scheme val="minor"/>
    </font>
    <font>
      <b/>
      <sz val="16"/>
      <color rgb="FFFF0000"/>
      <name val="Calibri"/>
      <family val="2"/>
      <charset val="162"/>
      <scheme val="minor"/>
    </font>
    <font>
      <sz val="15"/>
      <color theme="1"/>
      <name val="Times New Roman"/>
      <family val="1"/>
      <charset val="162"/>
    </font>
    <font>
      <b/>
      <sz val="15"/>
      <color rgb="FFC00000"/>
      <name val="Times New Roman"/>
      <family val="1"/>
      <charset val="162"/>
    </font>
    <font>
      <b/>
      <sz val="12"/>
      <color rgb="FFC00000"/>
      <name val="Calibri"/>
      <family val="2"/>
      <charset val="162"/>
      <scheme val="minor"/>
    </font>
    <font>
      <b/>
      <sz val="11"/>
      <color rgb="FFC00000"/>
      <name val="Calibri"/>
      <family val="2"/>
      <charset val="162"/>
      <scheme val="minor"/>
    </font>
    <font>
      <b/>
      <sz val="16"/>
      <color indexed="9"/>
      <name val="Times New Roman"/>
      <family val="1"/>
      <charset val="162"/>
    </font>
    <font>
      <b/>
      <sz val="14"/>
      <color rgb="FFC00000"/>
      <name val="Calibri"/>
      <family val="2"/>
      <charset val="162"/>
      <scheme val="minor"/>
    </font>
    <font>
      <sz val="11"/>
      <name val="Arial"/>
      <family val="2"/>
    </font>
    <font>
      <b/>
      <sz val="11"/>
      <color rgb="FFFF0000"/>
      <name val="Calibri"/>
      <family val="2"/>
      <charset val="162"/>
      <scheme val="minor"/>
    </font>
    <font>
      <b/>
      <sz val="12"/>
      <color theme="1"/>
      <name val="Times New Roman"/>
      <family val="1"/>
      <charset val="162"/>
    </font>
    <font>
      <sz val="11"/>
      <color rgb="FFFF0000"/>
      <name val="Times New Roman"/>
      <family val="1"/>
      <charset val="162"/>
    </font>
    <font>
      <sz val="11"/>
      <color indexed="8"/>
      <name val="Calibri"/>
      <family val="2"/>
      <charset val="162"/>
      <scheme val="minor"/>
    </font>
    <font>
      <b/>
      <sz val="14"/>
      <color theme="1"/>
      <name val="Times New Roman"/>
      <family val="1"/>
      <charset val="162"/>
    </font>
    <font>
      <sz val="10"/>
      <color rgb="FFFF0000"/>
      <name val="Times New Roman"/>
      <family val="1"/>
      <charset val="162"/>
    </font>
    <font>
      <sz val="12"/>
      <color rgb="FFFF0000"/>
      <name val="Times New Roman"/>
      <family val="1"/>
      <charset val="162"/>
    </font>
    <font>
      <b/>
      <vertAlign val="superscript"/>
      <sz val="12"/>
      <color rgb="FFFF0000"/>
      <name val="Times New Roman"/>
      <family val="1"/>
      <charset val="162"/>
    </font>
    <font>
      <sz val="16"/>
      <color indexed="8"/>
      <name val="Times New Roman"/>
      <family val="1"/>
      <charset val="162"/>
    </font>
    <font>
      <sz val="16"/>
      <color indexed="9"/>
      <name val="Times New Roman"/>
      <family val="1"/>
      <charset val="162"/>
    </font>
  </fonts>
  <fills count="7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79998168889431442"/>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s>
  <cellStyleXfs count="319">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16" fillId="38"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26" borderId="0" applyNumberFormat="0" applyBorder="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8" fillId="0" borderId="0" applyFont="0" applyFill="0" applyBorder="0" applyAlignment="0" applyProtection="0"/>
    <xf numFmtId="0" fontId="42" fillId="43" borderId="14" applyNumberFormat="0" applyAlignment="0" applyProtection="0"/>
    <xf numFmtId="0" fontId="43" fillId="44" borderId="15" applyNumberFormat="0" applyAlignment="0" applyProtection="0"/>
    <xf numFmtId="167" fontId="48" fillId="0" borderId="0">
      <protection locked="0"/>
    </xf>
    <xf numFmtId="168" fontId="48" fillId="0" borderId="0">
      <protection locked="0"/>
    </xf>
    <xf numFmtId="0" fontId="40" fillId="43" borderId="16" applyNumberFormat="0" applyAlignment="0" applyProtection="0"/>
    <xf numFmtId="0" fontId="40" fillId="43" borderId="16" applyNumberFormat="0" applyAlignment="0" applyProtection="0"/>
    <xf numFmtId="0" fontId="40" fillId="43" borderId="16" applyNumberFormat="0" applyAlignment="0" applyProtection="0"/>
    <xf numFmtId="169" fontId="48" fillId="0" borderId="0">
      <protection locked="0"/>
    </xf>
    <xf numFmtId="0" fontId="34" fillId="0" borderId="0" applyNumberFormat="0" applyFill="0" applyBorder="0" applyAlignment="0" applyProtection="0"/>
    <xf numFmtId="170" fontId="48" fillId="0" borderId="0">
      <protection locked="0"/>
    </xf>
    <xf numFmtId="0" fontId="41" fillId="30" borderId="14" applyNumberFormat="0" applyAlignment="0" applyProtection="0"/>
    <xf numFmtId="0" fontId="41" fillId="30" borderId="14" applyNumberFormat="0" applyAlignment="0" applyProtection="0"/>
    <xf numFmtId="0" fontId="41" fillId="30" borderId="14" applyNumberFormat="0" applyAlignment="0" applyProtection="0"/>
    <xf numFmtId="0" fontId="44" fillId="27" borderId="0" applyNumberFormat="0" applyBorder="0" applyAlignment="0" applyProtection="0"/>
    <xf numFmtId="171" fontId="49" fillId="0" borderId="0">
      <protection locked="0"/>
    </xf>
    <xf numFmtId="171" fontId="49" fillId="0" borderId="0">
      <protection locked="0"/>
    </xf>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2" fillId="43" borderId="14" applyNumberFormat="0" applyAlignment="0" applyProtection="0"/>
    <xf numFmtId="0" fontId="42" fillId="43" borderId="14" applyNumberFormat="0" applyAlignment="0" applyProtection="0"/>
    <xf numFmtId="0" fontId="42" fillId="43" borderId="14" applyNumberFormat="0" applyAlignment="0" applyProtection="0"/>
    <xf numFmtId="0" fontId="41" fillId="30" borderId="14" applyNumberFormat="0" applyAlignment="0" applyProtection="0"/>
    <xf numFmtId="0" fontId="43" fillId="44" borderId="15" applyNumberFormat="0" applyAlignment="0" applyProtection="0"/>
    <xf numFmtId="0" fontId="43" fillId="44" borderId="15" applyNumberFormat="0" applyAlignment="0" applyProtection="0"/>
    <xf numFmtId="0" fontId="43" fillId="44" borderId="15" applyNumberFormat="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50" fillId="0" borderId="0" applyNumberFormat="0" applyFill="0" applyBorder="0" applyAlignment="0" applyProtection="0">
      <alignment vertical="top"/>
      <protection locked="0"/>
    </xf>
    <xf numFmtId="0" fontId="53" fillId="0" borderId="0" applyNumberFormat="0" applyFill="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6" fillId="0" borderId="10" applyNumberFormat="0" applyFill="0" applyAlignment="0" applyProtection="0"/>
    <xf numFmtId="0" fontId="46" fillId="45" borderId="0" applyNumberFormat="0" applyBorder="0" applyAlignment="0" applyProtection="0"/>
    <xf numFmtId="0" fontId="17" fillId="0" borderId="0"/>
    <xf numFmtId="0" fontId="17" fillId="0" borderId="0"/>
    <xf numFmtId="0" fontId="31"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4"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8" borderId="8" applyNumberFormat="0" applyFont="0" applyAlignment="0" applyProtection="0"/>
    <xf numFmtId="0" fontId="17" fillId="46" borderId="17" applyNumberFormat="0" applyFont="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0" fillId="43" borderId="16" applyNumberFormat="0" applyAlignment="0" applyProtection="0"/>
    <xf numFmtId="172" fontId="48" fillId="0" borderId="0">
      <protection locked="0"/>
    </xf>
    <xf numFmtId="0" fontId="35" fillId="0" borderId="0" applyNumberFormat="0" applyFill="0" applyBorder="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47"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86" fillId="0" borderId="0"/>
    <xf numFmtId="43" fontId="17" fillId="0" borderId="0" applyFont="0" applyFill="0" applyBorder="0" applyAlignment="0" applyProtection="0"/>
  </cellStyleXfs>
  <cellXfs count="1035">
    <xf numFmtId="0" fontId="0" fillId="0" borderId="0" xfId="0"/>
    <xf numFmtId="0" fontId="22" fillId="0" borderId="22"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1" xfId="271" applyNumberFormat="1" applyFont="1" applyBorder="1" applyAlignment="1">
      <alignment horizontal="center" vertical="center"/>
    </xf>
    <xf numFmtId="1" fontId="24" fillId="0" borderId="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4" fontId="18" fillId="0" borderId="0" xfId="269" applyNumberFormat="1" applyBorder="1" applyAlignment="1">
      <alignment vertical="center"/>
    </xf>
    <xf numFmtId="4" fontId="18" fillId="0" borderId="0" xfId="269" applyNumberFormat="1" applyBorder="1" applyAlignment="1" applyProtection="1">
      <alignment horizontal="right" vertical="center"/>
    </xf>
    <xf numFmtId="4" fontId="18" fillId="0" borderId="0" xfId="269" applyNumberFormat="1" applyBorder="1" applyAlignment="1">
      <alignment horizontal="right" vertical="center"/>
    </xf>
    <xf numFmtId="1" fontId="23" fillId="0" borderId="0" xfId="271" applyNumberFormat="1" applyFont="1" applyBorder="1" applyAlignment="1">
      <alignment horizontal="center" vertical="center"/>
    </xf>
    <xf numFmtId="3" fontId="18" fillId="0" borderId="0" xfId="269" applyNumberFormat="1" applyAlignment="1">
      <alignment vertical="center"/>
    </xf>
    <xf numFmtId="0" fontId="18" fillId="0" borderId="0" xfId="269" applyAlignment="1">
      <alignment vertical="center"/>
    </xf>
    <xf numFmtId="0" fontId="60" fillId="0" borderId="30" xfId="270" applyFont="1" applyBorder="1" applyAlignment="1">
      <alignment vertical="center" wrapText="1"/>
    </xf>
    <xf numFmtId="0" fontId="30" fillId="0" borderId="0" xfId="270" applyFont="1" applyBorder="1"/>
    <xf numFmtId="0" fontId="66" fillId="0" borderId="0" xfId="270" applyFont="1" applyBorder="1"/>
    <xf numFmtId="0" fontId="30" fillId="0" borderId="0" xfId="270" applyFont="1" applyBorder="1" applyAlignment="1">
      <alignment vertical="center" wrapText="1"/>
    </xf>
    <xf numFmtId="0" fontId="66" fillId="0" borderId="0" xfId="270" applyFont="1" applyBorder="1" applyAlignment="1">
      <alignment vertical="center" wrapText="1"/>
    </xf>
    <xf numFmtId="0" fontId="68" fillId="0" borderId="0" xfId="270" applyFont="1" applyBorder="1" applyAlignment="1">
      <alignment vertical="center" wrapText="1"/>
    </xf>
    <xf numFmtId="0" fontId="30" fillId="0" borderId="0" xfId="270" applyFont="1" applyBorder="1" applyAlignment="1">
      <alignment vertical="center"/>
    </xf>
    <xf numFmtId="0" fontId="30" fillId="0" borderId="0" xfId="270" applyFont="1" applyBorder="1" applyAlignment="1">
      <alignment horizontal="center" vertical="center"/>
    </xf>
    <xf numFmtId="0" fontId="64" fillId="0" borderId="0" xfId="270" applyFont="1" applyBorder="1"/>
    <xf numFmtId="0" fontId="66" fillId="0" borderId="0" xfId="270" applyFont="1"/>
    <xf numFmtId="0" fontId="66" fillId="0" borderId="0" xfId="270" applyFont="1" applyFill="1"/>
    <xf numFmtId="0" fontId="30" fillId="0" borderId="0" xfId="270" applyFont="1"/>
    <xf numFmtId="0" fontId="30" fillId="0" borderId="0" xfId="270" applyFont="1" applyAlignment="1">
      <alignment wrapText="1"/>
    </xf>
    <xf numFmtId="0" fontId="61" fillId="0" borderId="0" xfId="270" applyFont="1"/>
    <xf numFmtId="0" fontId="61" fillId="0" borderId="0" xfId="270" applyFont="1" applyFill="1"/>
    <xf numFmtId="0" fontId="66" fillId="0" borderId="0" xfId="270" applyFont="1" applyAlignment="1">
      <alignment vertical="center" wrapText="1"/>
    </xf>
    <xf numFmtId="0" fontId="30" fillId="0" borderId="0" xfId="270" applyFont="1" applyAlignment="1">
      <alignment vertical="center" wrapText="1"/>
    </xf>
    <xf numFmtId="0" fontId="30" fillId="0" borderId="0" xfId="270" applyFont="1" applyFill="1" applyAlignment="1">
      <alignment vertical="center" wrapText="1"/>
    </xf>
    <xf numFmtId="0" fontId="68" fillId="0" borderId="0" xfId="270" applyFont="1" applyAlignment="1">
      <alignment vertical="center" wrapText="1"/>
    </xf>
    <xf numFmtId="0" fontId="68" fillId="0" borderId="0" xfId="270" applyFont="1" applyFill="1" applyAlignment="1">
      <alignment vertical="center" wrapText="1"/>
    </xf>
    <xf numFmtId="0" fontId="66" fillId="0" borderId="0" xfId="270" applyFont="1" applyFill="1" applyBorder="1" applyAlignment="1">
      <alignment vertical="center" wrapText="1"/>
    </xf>
    <xf numFmtId="0" fontId="63" fillId="0" borderId="0" xfId="270" applyFont="1" applyBorder="1" applyAlignment="1">
      <alignment horizontal="center" vertical="center" wrapText="1"/>
    </xf>
    <xf numFmtId="0" fontId="69" fillId="0" borderId="0" xfId="270" applyFont="1" applyBorder="1" applyAlignment="1">
      <alignment horizontal="center" vertical="center" wrapText="1"/>
    </xf>
    <xf numFmtId="0" fontId="70" fillId="0" borderId="0" xfId="270" applyFont="1" applyBorder="1" applyAlignment="1">
      <alignment horizontal="center" vertical="center" wrapText="1"/>
    </xf>
    <xf numFmtId="0" fontId="63" fillId="0" borderId="0" xfId="270" applyFont="1" applyBorder="1" applyAlignment="1">
      <alignment vertical="center" wrapText="1"/>
    </xf>
    <xf numFmtId="0" fontId="71" fillId="0" borderId="0" xfId="270" applyFont="1" applyBorder="1" applyAlignment="1">
      <alignment horizontal="left" vertical="center" wrapText="1"/>
    </xf>
    <xf numFmtId="0" fontId="71" fillId="0" borderId="0" xfId="270" applyFont="1" applyBorder="1" applyAlignment="1">
      <alignment vertical="center" wrapText="1"/>
    </xf>
    <xf numFmtId="4" fontId="63" fillId="0" borderId="0" xfId="270" applyNumberFormat="1" applyFont="1" applyBorder="1" applyAlignment="1">
      <alignment horizontal="center" vertical="center" wrapText="1"/>
    </xf>
    <xf numFmtId="4" fontId="63" fillId="0" borderId="0" xfId="270" applyNumberFormat="1" applyFont="1" applyBorder="1" applyAlignment="1">
      <alignment vertical="center" wrapText="1"/>
    </xf>
    <xf numFmtId="3" fontId="63" fillId="0" borderId="0" xfId="270" applyNumberFormat="1" applyFont="1" applyBorder="1" applyAlignment="1">
      <alignment horizontal="center" vertical="center" wrapText="1"/>
    </xf>
    <xf numFmtId="173" fontId="30" fillId="0" borderId="0" xfId="270" applyNumberFormat="1" applyFont="1" applyBorder="1" applyAlignment="1">
      <alignment horizontal="center" vertical="center" wrapText="1"/>
    </xf>
    <xf numFmtId="0" fontId="64" fillId="0" borderId="0" xfId="270" applyFont="1" applyBorder="1" applyAlignment="1">
      <alignment horizontal="center" vertical="center" wrapText="1"/>
    </xf>
    <xf numFmtId="4" fontId="30" fillId="0" borderId="0" xfId="270" applyNumberFormat="1" applyFont="1" applyBorder="1" applyAlignment="1">
      <alignment horizontal="right" vertical="center" wrapText="1"/>
    </xf>
    <xf numFmtId="0" fontId="30" fillId="0" borderId="0" xfId="270" applyFont="1" applyBorder="1" applyAlignment="1">
      <alignment horizontal="center" vertical="center" wrapText="1"/>
    </xf>
    <xf numFmtId="0" fontId="30" fillId="0" borderId="0" xfId="270" applyFont="1" applyBorder="1" applyAlignment="1">
      <alignment horizontal="center"/>
    </xf>
    <xf numFmtId="0" fontId="65" fillId="0" borderId="0" xfId="270" applyFont="1" applyBorder="1"/>
    <xf numFmtId="0" fontId="65" fillId="0" borderId="0" xfId="270" applyFont="1" applyBorder="1" applyAlignment="1">
      <alignment horizontal="center" vertical="center"/>
    </xf>
    <xf numFmtId="0" fontId="65" fillId="0" borderId="0" xfId="270" applyFont="1" applyBorder="1" applyAlignment="1">
      <alignment horizontal="center"/>
    </xf>
    <xf numFmtId="4" fontId="65" fillId="0" borderId="0" xfId="270" applyNumberFormat="1" applyFont="1" applyBorder="1" applyAlignment="1"/>
    <xf numFmtId="3" fontId="71" fillId="0" borderId="0" xfId="270" applyNumberFormat="1" applyFont="1" applyBorder="1" applyAlignment="1">
      <alignment horizontal="center"/>
    </xf>
    <xf numFmtId="0" fontId="64" fillId="0" borderId="0" xfId="270" applyFont="1" applyBorder="1" applyAlignment="1">
      <alignment horizontal="center"/>
    </xf>
    <xf numFmtId="4" fontId="30" fillId="0" borderId="0" xfId="270" applyNumberFormat="1" applyFont="1" applyBorder="1" applyAlignment="1">
      <alignment horizontal="right"/>
    </xf>
    <xf numFmtId="0" fontId="66" fillId="0" borderId="0" xfId="270" applyFont="1" applyFill="1" applyBorder="1"/>
    <xf numFmtId="0" fontId="30" fillId="0" borderId="0" xfId="270" applyFont="1" applyAlignment="1">
      <alignment horizontal="center"/>
    </xf>
    <xf numFmtId="0" fontId="65" fillId="0" borderId="0" xfId="270" applyFont="1"/>
    <xf numFmtId="0" fontId="65" fillId="0" borderId="0" xfId="270" applyFont="1" applyAlignment="1">
      <alignment horizontal="center" vertical="center"/>
    </xf>
    <xf numFmtId="0" fontId="65" fillId="0" borderId="0" xfId="270" applyFont="1" applyAlignment="1">
      <alignment horizontal="center"/>
    </xf>
    <xf numFmtId="4" fontId="65" fillId="0" borderId="0" xfId="270" applyNumberFormat="1" applyFont="1" applyAlignment="1"/>
    <xf numFmtId="0" fontId="30" fillId="0" borderId="0" xfId="270" applyFont="1" applyAlignment="1">
      <alignment horizontal="center" vertical="center"/>
    </xf>
    <xf numFmtId="3" fontId="71" fillId="0" borderId="0" xfId="270" applyNumberFormat="1" applyFont="1" applyAlignment="1">
      <alignment horizontal="center"/>
    </xf>
    <xf numFmtId="0" fontId="64" fillId="0" borderId="0" xfId="270" applyFont="1" applyAlignment="1">
      <alignment horizontal="center"/>
    </xf>
    <xf numFmtId="4" fontId="30" fillId="0" borderId="0" xfId="270" applyNumberFormat="1" applyFont="1" applyAlignment="1">
      <alignment horizontal="right"/>
    </xf>
    <xf numFmtId="0" fontId="72" fillId="0" borderId="0" xfId="270" applyFont="1" applyBorder="1"/>
    <xf numFmtId="0" fontId="27" fillId="0" borderId="0" xfId="270" applyFont="1" applyBorder="1"/>
    <xf numFmtId="0" fontId="30" fillId="0" borderId="0" xfId="270" applyFont="1" applyAlignment="1">
      <alignment vertical="center"/>
    </xf>
    <xf numFmtId="0" fontId="64" fillId="0" borderId="0" xfId="270" applyFont="1"/>
    <xf numFmtId="0" fontId="66" fillId="0" borderId="0" xfId="270" applyFont="1" applyBorder="1" applyAlignment="1">
      <alignment horizontal="center" vertical="center" wrapText="1"/>
    </xf>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6" fillId="47" borderId="30" xfId="271" applyNumberFormat="1" applyFont="1" applyFill="1" applyBorder="1" applyAlignment="1">
      <alignment horizontal="center" vertical="center" wrapText="1"/>
    </xf>
    <xf numFmtId="3" fontId="22" fillId="47" borderId="36" xfId="269" applyNumberFormat="1" applyFont="1" applyFill="1" applyBorder="1" applyAlignment="1">
      <alignment horizontal="center" vertical="center"/>
    </xf>
    <xf numFmtId="3" fontId="56" fillId="48" borderId="30" xfId="271" applyNumberFormat="1" applyFont="1" applyFill="1" applyBorder="1" applyAlignment="1">
      <alignment horizontal="center" vertical="center" wrapText="1"/>
    </xf>
    <xf numFmtId="3" fontId="22" fillId="48" borderId="36" xfId="269" applyNumberFormat="1" applyFont="1" applyFill="1" applyBorder="1" applyAlignment="1">
      <alignment horizontal="center" vertical="center"/>
    </xf>
    <xf numFmtId="3" fontId="56" fillId="52" borderId="30" xfId="271" applyNumberFormat="1" applyFont="1" applyFill="1" applyBorder="1" applyAlignment="1">
      <alignment horizontal="center" vertical="center" wrapText="1"/>
    </xf>
    <xf numFmtId="3" fontId="22" fillId="52" borderId="36" xfId="269" applyNumberFormat="1" applyFont="1" applyFill="1" applyBorder="1" applyAlignment="1">
      <alignment horizontal="center" vertical="center"/>
    </xf>
    <xf numFmtId="3" fontId="56" fillId="57" borderId="30" xfId="271" applyNumberFormat="1" applyFont="1" applyFill="1" applyBorder="1" applyAlignment="1">
      <alignment horizontal="center" vertical="center" wrapText="1"/>
    </xf>
    <xf numFmtId="3" fontId="22" fillId="57" borderId="36" xfId="269" applyNumberFormat="1" applyFont="1" applyFill="1" applyBorder="1" applyAlignment="1">
      <alignment horizontal="center" vertical="center"/>
    </xf>
    <xf numFmtId="3" fontId="56" fillId="53" borderId="30" xfId="271" applyNumberFormat="1" applyFont="1" applyFill="1" applyBorder="1" applyAlignment="1">
      <alignment horizontal="center" vertical="center" wrapText="1"/>
    </xf>
    <xf numFmtId="3" fontId="22" fillId="53" borderId="36" xfId="269" applyNumberFormat="1" applyFont="1" applyFill="1" applyBorder="1" applyAlignment="1">
      <alignment horizontal="center" vertical="center"/>
    </xf>
    <xf numFmtId="3" fontId="56" fillId="47" borderId="27" xfId="271" applyNumberFormat="1" applyFont="1" applyFill="1" applyBorder="1" applyAlignment="1">
      <alignment horizontal="center" vertical="center" wrapText="1"/>
    </xf>
    <xf numFmtId="3" fontId="22" fillId="47" borderId="33" xfId="269" applyNumberFormat="1" applyFont="1" applyFill="1" applyBorder="1" applyAlignment="1">
      <alignment horizontal="center" vertical="center"/>
    </xf>
    <xf numFmtId="3" fontId="56" fillId="48" borderId="27" xfId="271" applyNumberFormat="1" applyFont="1" applyFill="1" applyBorder="1" applyAlignment="1">
      <alignment horizontal="center" vertical="center" wrapText="1"/>
    </xf>
    <xf numFmtId="3" fontId="22" fillId="48" borderId="33" xfId="269" applyNumberFormat="1" applyFont="1" applyFill="1" applyBorder="1" applyAlignment="1">
      <alignment horizontal="center" vertical="center"/>
    </xf>
    <xf numFmtId="3" fontId="56" fillId="52" borderId="27" xfId="271" applyNumberFormat="1" applyFont="1" applyFill="1" applyBorder="1" applyAlignment="1">
      <alignment horizontal="center" vertical="center" wrapText="1"/>
    </xf>
    <xf numFmtId="3" fontId="22" fillId="52" borderId="33" xfId="269" applyNumberFormat="1" applyFont="1" applyFill="1" applyBorder="1" applyAlignment="1">
      <alignment horizontal="center" vertical="center"/>
    </xf>
    <xf numFmtId="3" fontId="56" fillId="57" borderId="27" xfId="271" applyNumberFormat="1" applyFont="1" applyFill="1" applyBorder="1" applyAlignment="1">
      <alignment horizontal="center" vertical="center" wrapText="1"/>
    </xf>
    <xf numFmtId="3" fontId="22" fillId="57" borderId="33" xfId="269" applyNumberFormat="1" applyFont="1" applyFill="1" applyBorder="1" applyAlignment="1">
      <alignment horizontal="center" vertical="center"/>
    </xf>
    <xf numFmtId="3" fontId="73" fillId="53" borderId="27" xfId="271" applyNumberFormat="1" applyFont="1" applyFill="1" applyBorder="1" applyAlignment="1">
      <alignment horizontal="center" vertical="center" wrapText="1"/>
    </xf>
    <xf numFmtId="3" fontId="22" fillId="53" borderId="33"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30" xfId="214" applyNumberFormat="1" applyFont="1" applyFill="1" applyBorder="1" applyAlignment="1">
      <alignment horizontal="center" vertical="center"/>
    </xf>
    <xf numFmtId="3" fontId="17" fillId="47" borderId="42" xfId="214" applyNumberFormat="1" applyFont="1" applyFill="1" applyBorder="1" applyAlignment="1">
      <alignment horizontal="center" vertical="center"/>
    </xf>
    <xf numFmtId="3" fontId="17" fillId="48" borderId="30" xfId="214" applyNumberFormat="1" applyFont="1" applyFill="1" applyBorder="1" applyAlignment="1">
      <alignment horizontal="center" vertical="center"/>
    </xf>
    <xf numFmtId="3" fontId="17" fillId="48" borderId="36" xfId="214" applyNumberFormat="1" applyFont="1" applyFill="1" applyBorder="1" applyAlignment="1">
      <alignment horizontal="center" vertical="center"/>
    </xf>
    <xf numFmtId="3" fontId="17" fillId="52" borderId="30" xfId="214" applyNumberFormat="1" applyFont="1" applyFill="1" applyBorder="1" applyAlignment="1">
      <alignment horizontal="center" vertical="center"/>
    </xf>
    <xf numFmtId="3" fontId="17" fillId="52" borderId="36" xfId="214" applyNumberFormat="1" applyFont="1" applyFill="1" applyBorder="1" applyAlignment="1">
      <alignment horizontal="center" vertical="center"/>
    </xf>
    <xf numFmtId="3" fontId="17" fillId="57" borderId="30" xfId="214" applyNumberFormat="1" applyFont="1" applyFill="1" applyBorder="1" applyAlignment="1">
      <alignment horizontal="center" vertical="center"/>
    </xf>
    <xf numFmtId="3" fontId="17" fillId="57" borderId="36" xfId="214" applyNumberFormat="1" applyFont="1" applyFill="1" applyBorder="1" applyAlignment="1">
      <alignment horizontal="center" vertical="center"/>
    </xf>
    <xf numFmtId="3" fontId="17" fillId="53" borderId="30" xfId="214" applyNumberFormat="1" applyFont="1" applyFill="1" applyBorder="1" applyAlignment="1">
      <alignment horizontal="center"/>
    </xf>
    <xf numFmtId="3" fontId="17" fillId="53" borderId="36" xfId="214" applyNumberFormat="1" applyFont="1" applyFill="1" applyBorder="1" applyAlignment="1">
      <alignment horizontal="center"/>
    </xf>
    <xf numFmtId="3" fontId="17" fillId="47" borderId="31" xfId="214" applyNumberFormat="1" applyFont="1" applyFill="1" applyBorder="1" applyAlignment="1">
      <alignment horizontal="center" vertical="center"/>
    </xf>
    <xf numFmtId="3" fontId="18" fillId="47" borderId="30" xfId="214" applyNumberFormat="1" applyFill="1" applyBorder="1" applyAlignment="1">
      <alignment horizontal="center" vertical="center"/>
    </xf>
    <xf numFmtId="3" fontId="18" fillId="47" borderId="31" xfId="214" applyNumberFormat="1" applyFill="1" applyBorder="1" applyAlignment="1">
      <alignment horizontal="center" vertical="center"/>
    </xf>
    <xf numFmtId="3" fontId="18" fillId="48" borderId="30" xfId="214" applyNumberFormat="1" applyFill="1" applyBorder="1" applyAlignment="1">
      <alignment horizontal="center" vertical="center"/>
    </xf>
    <xf numFmtId="3" fontId="18" fillId="48" borderId="36" xfId="214" applyNumberFormat="1" applyFill="1" applyBorder="1" applyAlignment="1">
      <alignment horizontal="center" vertical="center"/>
    </xf>
    <xf numFmtId="3" fontId="18" fillId="52" borderId="30" xfId="214" applyNumberFormat="1" applyFill="1" applyBorder="1" applyAlignment="1">
      <alignment horizontal="center" vertical="center"/>
    </xf>
    <xf numFmtId="3" fontId="18" fillId="52" borderId="36" xfId="214" applyNumberFormat="1" applyFill="1" applyBorder="1" applyAlignment="1">
      <alignment horizontal="center" vertical="center"/>
    </xf>
    <xf numFmtId="3" fontId="18" fillId="57" borderId="30" xfId="214" applyNumberFormat="1" applyFill="1" applyBorder="1" applyAlignment="1">
      <alignment horizontal="center" vertical="center"/>
    </xf>
    <xf numFmtId="3" fontId="18" fillId="57" borderId="36" xfId="214" applyNumberFormat="1" applyFill="1" applyBorder="1" applyAlignment="1">
      <alignment horizontal="center" vertical="center"/>
    </xf>
    <xf numFmtId="3" fontId="18" fillId="53" borderId="30" xfId="214" applyNumberFormat="1" applyFill="1" applyBorder="1" applyAlignment="1">
      <alignment horizontal="center"/>
    </xf>
    <xf numFmtId="3" fontId="18" fillId="53" borderId="36" xfId="214" applyNumberFormat="1" applyFill="1" applyBorder="1" applyAlignment="1">
      <alignment horizontal="center"/>
    </xf>
    <xf numFmtId="3" fontId="22" fillId="47" borderId="56" xfId="214" applyNumberFormat="1" applyFont="1" applyFill="1" applyBorder="1" applyAlignment="1">
      <alignment horizontal="center" vertical="center"/>
    </xf>
    <xf numFmtId="3" fontId="22" fillId="47" borderId="32" xfId="214" applyNumberFormat="1" applyFont="1" applyFill="1" applyBorder="1" applyAlignment="1">
      <alignment horizontal="center" vertical="center"/>
    </xf>
    <xf numFmtId="3" fontId="22" fillId="48" borderId="27" xfId="214" applyNumberFormat="1" applyFont="1" applyFill="1" applyBorder="1" applyAlignment="1">
      <alignment horizontal="center" vertical="center"/>
    </xf>
    <xf numFmtId="3" fontId="22" fillId="48" borderId="33" xfId="214" applyNumberFormat="1" applyFont="1" applyFill="1" applyBorder="1" applyAlignment="1">
      <alignment horizontal="center" vertical="center"/>
    </xf>
    <xf numFmtId="3" fontId="22" fillId="52" borderId="27" xfId="214" applyNumberFormat="1" applyFont="1" applyFill="1" applyBorder="1" applyAlignment="1">
      <alignment horizontal="center" vertical="center"/>
    </xf>
    <xf numFmtId="3" fontId="22" fillId="52" borderId="33" xfId="214" applyNumberFormat="1" applyFont="1" applyFill="1" applyBorder="1" applyAlignment="1">
      <alignment horizontal="center" vertical="center"/>
    </xf>
    <xf numFmtId="3" fontId="22" fillId="57" borderId="27" xfId="214" applyNumberFormat="1" applyFont="1" applyFill="1" applyBorder="1" applyAlignment="1">
      <alignment horizontal="center" vertical="center"/>
    </xf>
    <xf numFmtId="3" fontId="22" fillId="57" borderId="33" xfId="214" applyNumberFormat="1" applyFont="1" applyFill="1" applyBorder="1" applyAlignment="1">
      <alignment horizontal="center" vertical="center"/>
    </xf>
    <xf numFmtId="3" fontId="22" fillId="53" borderId="27" xfId="214" applyNumberFormat="1" applyFont="1" applyFill="1" applyBorder="1" applyAlignment="1">
      <alignment horizontal="center"/>
    </xf>
    <xf numFmtId="3" fontId="22" fillId="53" borderId="33" xfId="214" applyNumberFormat="1" applyFont="1" applyFill="1" applyBorder="1" applyAlignment="1">
      <alignment horizontal="center"/>
    </xf>
    <xf numFmtId="0" fontId="22" fillId="0" borderId="0" xfId="269" applyFont="1"/>
    <xf numFmtId="3" fontId="22" fillId="0" borderId="20" xfId="269" applyNumberFormat="1" applyFont="1" applyFill="1" applyBorder="1" applyAlignment="1">
      <alignment horizontal="center" vertical="center"/>
    </xf>
    <xf numFmtId="3" fontId="22" fillId="0" borderId="20" xfId="269" applyNumberFormat="1" applyFont="1" applyFill="1" applyBorder="1" applyAlignment="1">
      <alignment vertical="center"/>
    </xf>
    <xf numFmtId="3" fontId="18" fillId="0" borderId="20"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58" fillId="0" borderId="0" xfId="269" applyFont="1" applyBorder="1" applyAlignment="1">
      <alignment horizontal="justify" vertical="center" wrapText="1"/>
    </xf>
    <xf numFmtId="3" fontId="73" fillId="0" borderId="0" xfId="269" applyNumberFormat="1" applyFont="1" applyFill="1" applyBorder="1" applyAlignment="1">
      <alignment horizontal="right"/>
    </xf>
    <xf numFmtId="0" fontId="22" fillId="0" borderId="22" xfId="268" applyFont="1" applyBorder="1" applyAlignment="1">
      <alignment wrapText="1"/>
    </xf>
    <xf numFmtId="0" fontId="22" fillId="0" borderId="23"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76" fillId="58" borderId="28" xfId="269" applyNumberFormat="1" applyFont="1" applyFill="1" applyBorder="1" applyAlignment="1">
      <alignment horizontal="right" vertical="center"/>
    </xf>
    <xf numFmtId="3" fontId="76" fillId="58" borderId="34" xfId="269" applyNumberFormat="1" applyFont="1" applyFill="1" applyBorder="1" applyAlignment="1">
      <alignment horizontal="right" vertical="center"/>
    </xf>
    <xf numFmtId="3" fontId="25" fillId="58" borderId="35" xfId="214" applyNumberFormat="1" applyFont="1" applyFill="1" applyBorder="1" applyAlignment="1">
      <alignment horizontal="right" vertical="center"/>
    </xf>
    <xf numFmtId="3" fontId="76" fillId="58" borderId="22" xfId="269" applyNumberFormat="1" applyFont="1" applyFill="1" applyBorder="1" applyAlignment="1">
      <alignment horizontal="right" vertical="center"/>
    </xf>
    <xf numFmtId="3" fontId="76" fillId="58" borderId="30" xfId="269" applyNumberFormat="1" applyFont="1" applyFill="1" applyBorder="1" applyAlignment="1">
      <alignment horizontal="right" vertical="center"/>
    </xf>
    <xf numFmtId="3" fontId="76" fillId="58" borderId="30" xfId="269" applyNumberFormat="1" applyFont="1" applyFill="1" applyBorder="1" applyAlignment="1" applyProtection="1">
      <alignment horizontal="right" vertical="center"/>
    </xf>
    <xf numFmtId="3" fontId="25" fillId="58" borderId="36" xfId="214" applyNumberFormat="1" applyFont="1" applyFill="1" applyBorder="1" applyAlignment="1">
      <alignment horizontal="right" vertical="center"/>
    </xf>
    <xf numFmtId="3" fontId="25" fillId="58" borderId="36" xfId="269" applyNumberFormat="1" applyFont="1" applyFill="1" applyBorder="1" applyAlignment="1">
      <alignment horizontal="right" vertical="center"/>
    </xf>
    <xf numFmtId="3" fontId="25" fillId="58" borderId="23" xfId="269" applyNumberFormat="1" applyFont="1" applyFill="1" applyBorder="1" applyAlignment="1">
      <alignment horizontal="right" vertical="center"/>
    </xf>
    <xf numFmtId="3" fontId="25" fillId="58" borderId="27" xfId="269" applyNumberFormat="1" applyFont="1" applyFill="1" applyBorder="1" applyAlignment="1">
      <alignment horizontal="right" vertical="center"/>
    </xf>
    <xf numFmtId="3" fontId="25" fillId="58" borderId="33" xfId="269" applyNumberFormat="1" applyFont="1" applyFill="1" applyBorder="1" applyAlignment="1">
      <alignment horizontal="right" vertical="center"/>
    </xf>
    <xf numFmtId="3" fontId="78" fillId="58" borderId="23" xfId="252" applyNumberFormat="1" applyFont="1" applyFill="1" applyBorder="1" applyAlignment="1">
      <alignment horizontal="center" vertical="center" wrapText="1"/>
    </xf>
    <xf numFmtId="3" fontId="78" fillId="58" borderId="27" xfId="252" applyNumberFormat="1" applyFont="1" applyFill="1" applyBorder="1" applyAlignment="1">
      <alignment horizontal="center" vertical="center" wrapText="1"/>
    </xf>
    <xf numFmtId="3" fontId="78" fillId="58" borderId="33" xfId="252" applyNumberFormat="1" applyFont="1" applyFill="1" applyBorder="1" applyAlignment="1">
      <alignment horizontal="center" vertical="center" wrapText="1"/>
    </xf>
    <xf numFmtId="3" fontId="76" fillId="58" borderId="28" xfId="269" applyNumberFormat="1" applyFont="1" applyFill="1" applyBorder="1" applyAlignment="1">
      <alignment horizontal="center" vertical="center"/>
    </xf>
    <xf numFmtId="3" fontId="76" fillId="58" borderId="34" xfId="269" applyNumberFormat="1" applyFont="1" applyFill="1" applyBorder="1" applyAlignment="1">
      <alignment horizontal="center" vertical="center"/>
    </xf>
    <xf numFmtId="3" fontId="76" fillId="58" borderId="35" xfId="269" applyNumberFormat="1" applyFont="1" applyFill="1" applyBorder="1" applyAlignment="1">
      <alignment horizontal="center" vertical="center"/>
    </xf>
    <xf numFmtId="3" fontId="76" fillId="58" borderId="22" xfId="269" applyNumberFormat="1" applyFont="1" applyFill="1" applyBorder="1" applyAlignment="1">
      <alignment horizontal="center" vertical="center"/>
    </xf>
    <xf numFmtId="3" fontId="76" fillId="58" borderId="30" xfId="269" applyNumberFormat="1" applyFont="1" applyFill="1" applyBorder="1" applyAlignment="1">
      <alignment horizontal="center" vertical="center"/>
    </xf>
    <xf numFmtId="3" fontId="76" fillId="58" borderId="36" xfId="269" applyNumberFormat="1" applyFont="1" applyFill="1" applyBorder="1" applyAlignment="1">
      <alignment horizontal="center" vertical="center"/>
    </xf>
    <xf numFmtId="3" fontId="76" fillId="58" borderId="23" xfId="269" applyNumberFormat="1" applyFont="1" applyFill="1" applyBorder="1" applyAlignment="1">
      <alignment horizontal="center" vertical="center"/>
    </xf>
    <xf numFmtId="3" fontId="76" fillId="58" borderId="27" xfId="269" applyNumberFormat="1" applyFont="1" applyFill="1" applyBorder="1" applyAlignment="1">
      <alignment horizontal="center" vertical="center"/>
    </xf>
    <xf numFmtId="3" fontId="76" fillId="58" borderId="33" xfId="269" applyNumberFormat="1" applyFont="1" applyFill="1" applyBorder="1" applyAlignment="1">
      <alignment horizontal="center" vertical="center"/>
    </xf>
    <xf numFmtId="0" fontId="20" fillId="58" borderId="30" xfId="269" applyNumberFormat="1" applyFont="1" applyFill="1" applyBorder="1" applyAlignment="1">
      <alignment horizontal="center" vertical="center"/>
    </xf>
    <xf numFmtId="0" fontId="18" fillId="58" borderId="30" xfId="269" applyNumberFormat="1" applyFill="1" applyBorder="1"/>
    <xf numFmtId="0" fontId="18" fillId="58" borderId="36" xfId="269" applyNumberFormat="1" applyFill="1" applyBorder="1"/>
    <xf numFmtId="0" fontId="22" fillId="58" borderId="27" xfId="269" applyNumberFormat="1" applyFont="1" applyFill="1" applyBorder="1" applyAlignment="1">
      <alignment horizontal="center"/>
    </xf>
    <xf numFmtId="0" fontId="18" fillId="58" borderId="27" xfId="269" applyNumberFormat="1" applyFill="1" applyBorder="1"/>
    <xf numFmtId="0" fontId="18" fillId="58" borderId="33" xfId="269" applyNumberFormat="1" applyFill="1" applyBorder="1"/>
    <xf numFmtId="3" fontId="22" fillId="58" borderId="30" xfId="269" applyNumberFormat="1" applyFont="1" applyFill="1" applyBorder="1" applyAlignment="1">
      <alignment horizontal="center" vertical="center"/>
    </xf>
    <xf numFmtId="3" fontId="22" fillId="58" borderId="36" xfId="269" applyNumberFormat="1" applyFont="1" applyFill="1" applyBorder="1" applyAlignment="1">
      <alignment horizontal="center" vertical="center"/>
    </xf>
    <xf numFmtId="3" fontId="22" fillId="58" borderId="27" xfId="269" applyNumberFormat="1" applyFont="1" applyFill="1" applyBorder="1" applyAlignment="1">
      <alignment horizontal="center" vertical="center"/>
    </xf>
    <xf numFmtId="3" fontId="22" fillId="58" borderId="33" xfId="269" applyNumberFormat="1" applyFont="1" applyFill="1" applyBorder="1" applyAlignment="1">
      <alignment horizontal="center" vertical="center"/>
    </xf>
    <xf numFmtId="3" fontId="23" fillId="61" borderId="22" xfId="271" applyNumberFormat="1" applyFont="1" applyFill="1" applyBorder="1" applyAlignment="1">
      <alignment horizontal="center" vertical="center" wrapText="1"/>
    </xf>
    <xf numFmtId="3" fontId="23" fillId="61" borderId="23" xfId="271" applyNumberFormat="1" applyFont="1" applyFill="1" applyBorder="1" applyAlignment="1">
      <alignment horizontal="center" vertical="center" wrapText="1"/>
    </xf>
    <xf numFmtId="3" fontId="20" fillId="61" borderId="23"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3" fontId="76" fillId="61" borderId="28" xfId="269" applyNumberFormat="1" applyFont="1" applyFill="1" applyBorder="1" applyAlignment="1">
      <alignment horizontal="right" vertical="center"/>
    </xf>
    <xf numFmtId="3" fontId="76" fillId="61" borderId="34" xfId="269" applyNumberFormat="1" applyFont="1" applyFill="1" applyBorder="1" applyAlignment="1">
      <alignment horizontal="right" vertical="center"/>
    </xf>
    <xf numFmtId="3" fontId="25" fillId="61" borderId="35" xfId="214" applyNumberFormat="1" applyFont="1" applyFill="1" applyBorder="1" applyAlignment="1">
      <alignment horizontal="right" vertical="center"/>
    </xf>
    <xf numFmtId="3" fontId="76" fillId="61" borderId="22" xfId="269" applyNumberFormat="1" applyFont="1" applyFill="1" applyBorder="1" applyAlignment="1">
      <alignment horizontal="right" vertical="center"/>
    </xf>
    <xf numFmtId="3" fontId="76" fillId="61" borderId="30" xfId="269" applyNumberFormat="1" applyFont="1" applyFill="1" applyBorder="1" applyAlignment="1">
      <alignment horizontal="right" vertical="center"/>
    </xf>
    <xf numFmtId="3" fontId="76" fillId="61" borderId="30" xfId="269" applyNumberFormat="1" applyFont="1" applyFill="1" applyBorder="1" applyAlignment="1" applyProtection="1">
      <alignment horizontal="right" vertical="center"/>
    </xf>
    <xf numFmtId="3" fontId="25" fillId="61" borderId="36" xfId="214" applyNumberFormat="1" applyFont="1" applyFill="1" applyBorder="1" applyAlignment="1">
      <alignment horizontal="right" vertical="center"/>
    </xf>
    <xf numFmtId="3" fontId="25" fillId="61" borderId="36" xfId="269" applyNumberFormat="1" applyFont="1" applyFill="1" applyBorder="1" applyAlignment="1">
      <alignment horizontal="right" vertical="center"/>
    </xf>
    <xf numFmtId="3" fontId="25" fillId="61" borderId="23" xfId="269" applyNumberFormat="1" applyFont="1" applyFill="1" applyBorder="1" applyAlignment="1">
      <alignment horizontal="right" vertical="center"/>
    </xf>
    <xf numFmtId="3" fontId="25" fillId="61" borderId="27" xfId="269" applyNumberFormat="1" applyFont="1" applyFill="1" applyBorder="1" applyAlignment="1">
      <alignment horizontal="right" vertical="center"/>
    </xf>
    <xf numFmtId="3" fontId="25" fillId="61" borderId="33" xfId="269" applyNumberFormat="1" applyFont="1" applyFill="1" applyBorder="1" applyAlignment="1">
      <alignment horizontal="right" vertical="center"/>
    </xf>
    <xf numFmtId="0" fontId="18" fillId="61" borderId="30" xfId="269" applyNumberFormat="1" applyFill="1" applyBorder="1" applyAlignment="1">
      <alignment vertical="center"/>
    </xf>
    <xf numFmtId="0" fontId="18" fillId="61" borderId="30" xfId="269" applyNumberFormat="1" applyFill="1" applyBorder="1" applyAlignment="1">
      <alignment horizontal="right" vertical="center"/>
    </xf>
    <xf numFmtId="0" fontId="18" fillId="61" borderId="27" xfId="269" applyNumberFormat="1" applyFill="1" applyBorder="1" applyAlignment="1">
      <alignment vertical="center"/>
    </xf>
    <xf numFmtId="3" fontId="22" fillId="61" borderId="27" xfId="269" applyNumberFormat="1" applyFont="1" applyFill="1" applyBorder="1" applyAlignment="1">
      <alignment vertical="center" wrapText="1"/>
    </xf>
    <xf numFmtId="3" fontId="78" fillId="61" borderId="27" xfId="252" applyNumberFormat="1" applyFont="1" applyFill="1" applyBorder="1" applyAlignment="1">
      <alignment horizontal="center" vertical="center" wrapText="1"/>
    </xf>
    <xf numFmtId="3" fontId="78" fillId="61" borderId="32"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xf>
    <xf numFmtId="3" fontId="77" fillId="61" borderId="35"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xf>
    <xf numFmtId="3" fontId="77" fillId="61" borderId="36"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xf>
    <xf numFmtId="3" fontId="77" fillId="61" borderId="33" xfId="252" applyNumberFormat="1" applyFont="1" applyFill="1" applyBorder="1" applyAlignment="1">
      <alignment horizontal="center" vertical="center" wrapText="1"/>
    </xf>
    <xf numFmtId="3" fontId="25" fillId="61" borderId="28" xfId="252" applyNumberFormat="1" applyFont="1" applyFill="1" applyBorder="1" applyAlignment="1">
      <alignment horizontal="center" vertical="center" wrapText="1"/>
    </xf>
    <xf numFmtId="3" fontId="25" fillId="61" borderId="22" xfId="252" applyNumberFormat="1" applyFont="1" applyFill="1" applyBorder="1" applyAlignment="1">
      <alignment horizontal="center" vertical="center" wrapText="1"/>
    </xf>
    <xf numFmtId="3" fontId="25" fillId="61" borderId="23" xfId="252" applyNumberFormat="1" applyFont="1" applyFill="1" applyBorder="1" applyAlignment="1">
      <alignment horizontal="center" vertical="center" wrapText="1"/>
    </xf>
    <xf numFmtId="3" fontId="56" fillId="61" borderId="30" xfId="271" applyNumberFormat="1" applyFont="1" applyFill="1" applyBorder="1" applyAlignment="1">
      <alignment horizontal="center" vertical="center" wrapText="1"/>
    </xf>
    <xf numFmtId="3" fontId="56" fillId="61" borderId="27" xfId="271" applyNumberFormat="1" applyFont="1" applyFill="1" applyBorder="1" applyAlignment="1">
      <alignment horizontal="center" vertical="center" wrapText="1"/>
    </xf>
    <xf numFmtId="3" fontId="17" fillId="61" borderId="30" xfId="214" applyNumberFormat="1" applyFont="1" applyFill="1" applyBorder="1" applyAlignment="1">
      <alignment horizontal="center" vertical="center"/>
    </xf>
    <xf numFmtId="3" fontId="18" fillId="61" borderId="30" xfId="214" applyNumberFormat="1" applyFill="1" applyBorder="1" applyAlignment="1">
      <alignment horizontal="center" vertical="center"/>
    </xf>
    <xf numFmtId="3" fontId="22" fillId="61" borderId="56" xfId="214" applyNumberFormat="1" applyFont="1" applyFill="1" applyBorder="1" applyAlignment="1">
      <alignment horizontal="center" vertical="center"/>
    </xf>
    <xf numFmtId="3" fontId="22" fillId="61" borderId="22"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vertical="center"/>
    </xf>
    <xf numFmtId="3" fontId="22" fillId="61" borderId="23"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wrapText="1"/>
    </xf>
    <xf numFmtId="3" fontId="22" fillId="61" borderId="22" xfId="269" applyNumberFormat="1" applyFont="1" applyFill="1" applyBorder="1" applyAlignment="1">
      <alignment horizontal="center"/>
    </xf>
    <xf numFmtId="3" fontId="22" fillId="61" borderId="23" xfId="269" applyNumberFormat="1" applyFont="1" applyFill="1" applyBorder="1" applyAlignment="1">
      <alignment horizontal="center" wrapText="1"/>
    </xf>
    <xf numFmtId="3" fontId="20" fillId="63" borderId="30" xfId="269" applyNumberFormat="1" applyFont="1" applyFill="1" applyBorder="1" applyAlignment="1">
      <alignment horizontal="center" vertical="center" wrapText="1"/>
    </xf>
    <xf numFmtId="0" fontId="57" fillId="63" borderId="36" xfId="270" applyFont="1" applyFill="1" applyBorder="1" applyAlignment="1">
      <alignment vertical="center" wrapText="1"/>
    </xf>
    <xf numFmtId="0" fontId="57" fillId="63" borderId="33" xfId="270" applyFont="1" applyFill="1" applyBorder="1" applyAlignment="1">
      <alignment vertical="center" wrapText="1"/>
    </xf>
    <xf numFmtId="3" fontId="20" fillId="64" borderId="22" xfId="269" applyNumberFormat="1" applyFont="1" applyFill="1" applyBorder="1" applyAlignment="1">
      <alignment horizontal="center" vertical="center" wrapText="1"/>
    </xf>
    <xf numFmtId="3" fontId="20" fillId="64" borderId="30" xfId="269" applyNumberFormat="1" applyFont="1" applyFill="1" applyBorder="1" applyAlignment="1">
      <alignment horizontal="center" vertical="center" wrapText="1"/>
    </xf>
    <xf numFmtId="3" fontId="20" fillId="64" borderId="36" xfId="269" applyNumberFormat="1" applyFont="1" applyFill="1" applyBorder="1" applyAlignment="1">
      <alignment horizontal="center" vertical="center" wrapText="1"/>
    </xf>
    <xf numFmtId="3" fontId="25" fillId="61" borderId="54" xfId="252" applyNumberFormat="1" applyFont="1" applyFill="1" applyBorder="1" applyAlignment="1">
      <alignment horizontal="center" vertical="center" wrapText="1"/>
    </xf>
    <xf numFmtId="3" fontId="25" fillId="61" borderId="40" xfId="252" applyNumberFormat="1" applyFont="1" applyFill="1" applyBorder="1" applyAlignment="1">
      <alignment horizontal="center" vertical="center" wrapText="1"/>
    </xf>
    <xf numFmtId="3" fontId="77" fillId="61" borderId="55" xfId="252" applyNumberFormat="1" applyFont="1" applyFill="1" applyBorder="1" applyAlignment="1">
      <alignment horizontal="center" vertical="center" wrapText="1"/>
    </xf>
    <xf numFmtId="3" fontId="76" fillId="58" borderId="54" xfId="269" applyNumberFormat="1" applyFont="1" applyFill="1" applyBorder="1" applyAlignment="1">
      <alignment horizontal="center" vertical="center"/>
    </xf>
    <xf numFmtId="3" fontId="76" fillId="58" borderId="40" xfId="269" applyNumberFormat="1" applyFont="1" applyFill="1" applyBorder="1" applyAlignment="1">
      <alignment horizontal="center" vertical="center"/>
    </xf>
    <xf numFmtId="3" fontId="76" fillId="58" borderId="55" xfId="269" applyNumberFormat="1" applyFont="1" applyFill="1" applyBorder="1" applyAlignment="1">
      <alignment horizontal="center" vertical="center"/>
    </xf>
    <xf numFmtId="0" fontId="81" fillId="65" borderId="30" xfId="0" applyFont="1" applyFill="1" applyBorder="1" applyAlignment="1">
      <alignment horizontal="center" vertical="center"/>
    </xf>
    <xf numFmtId="0" fontId="82" fillId="65" borderId="30" xfId="0" applyFont="1" applyFill="1" applyBorder="1" applyAlignment="1">
      <alignment horizontal="center" vertical="center"/>
    </xf>
    <xf numFmtId="0" fontId="83" fillId="66" borderId="30" xfId="0" applyFont="1" applyFill="1" applyBorder="1" applyAlignment="1">
      <alignment horizontal="center" vertical="center"/>
    </xf>
    <xf numFmtId="4" fontId="83" fillId="66" borderId="30" xfId="0" applyNumberFormat="1" applyFont="1" applyFill="1" applyBorder="1" applyAlignment="1">
      <alignment horizontal="center" vertical="center"/>
    </xf>
    <xf numFmtId="0" fontId="83" fillId="66" borderId="30" xfId="0" applyFont="1" applyFill="1" applyBorder="1" applyAlignment="1">
      <alignment horizontal="center" vertical="center" wrapText="1"/>
    </xf>
    <xf numFmtId="0" fontId="84" fillId="65" borderId="30" xfId="0" applyFont="1" applyFill="1" applyBorder="1" applyAlignment="1">
      <alignment horizontal="center" vertical="center"/>
    </xf>
    <xf numFmtId="4" fontId="84" fillId="67" borderId="30" xfId="0" applyNumberFormat="1" applyFont="1" applyFill="1" applyBorder="1" applyAlignment="1">
      <alignment horizontal="center" vertical="center"/>
    </xf>
    <xf numFmtId="4" fontId="85" fillId="67" borderId="30" xfId="0" applyNumberFormat="1" applyFont="1" applyFill="1" applyBorder="1" applyAlignment="1">
      <alignment horizontal="center" vertical="center"/>
    </xf>
    <xf numFmtId="0" fontId="87" fillId="66" borderId="30" xfId="317" applyFont="1" applyFill="1" applyBorder="1" applyAlignment="1">
      <alignment horizontal="left" vertical="center" wrapText="1"/>
    </xf>
    <xf numFmtId="0" fontId="87" fillId="66" borderId="30" xfId="317" applyFont="1" applyFill="1" applyBorder="1" applyAlignment="1">
      <alignment horizontal="center" vertical="center" wrapText="1"/>
    </xf>
    <xf numFmtId="0" fontId="88" fillId="0" borderId="0" xfId="0" applyFont="1" applyFill="1" applyAlignment="1">
      <alignment horizontal="left"/>
    </xf>
    <xf numFmtId="0" fontId="88" fillId="0" borderId="0" xfId="0" applyFont="1" applyFill="1" applyAlignment="1">
      <alignment horizontal="center"/>
    </xf>
    <xf numFmtId="3" fontId="88" fillId="0" borderId="0" xfId="0" applyNumberFormat="1" applyFont="1" applyFill="1" applyAlignment="1">
      <alignment horizontal="right"/>
    </xf>
    <xf numFmtId="0" fontId="89" fillId="0" borderId="0" xfId="263" applyFont="1" applyFill="1" applyBorder="1" applyAlignment="1">
      <alignment horizontal="left" vertical="center"/>
    </xf>
    <xf numFmtId="0" fontId="89" fillId="0" borderId="0" xfId="317" applyFont="1" applyFill="1" applyBorder="1" applyAlignment="1">
      <alignment horizontal="left" vertical="center"/>
    </xf>
    <xf numFmtId="0" fontId="89" fillId="0" borderId="0" xfId="263" applyFont="1" applyFill="1" applyBorder="1" applyAlignment="1">
      <alignment horizontal="center" vertical="center"/>
    </xf>
    <xf numFmtId="3" fontId="90" fillId="0" borderId="0" xfId="317" applyNumberFormat="1" applyFont="1" applyFill="1" applyBorder="1" applyAlignment="1">
      <alignment horizontal="right" wrapText="1"/>
    </xf>
    <xf numFmtId="3" fontId="88" fillId="67" borderId="30" xfId="0" applyNumberFormat="1" applyFont="1" applyFill="1" applyBorder="1" applyAlignment="1">
      <alignment horizontal="center"/>
    </xf>
    <xf numFmtId="3" fontId="90" fillId="67" borderId="30" xfId="317" applyNumberFormat="1" applyFont="1" applyFill="1" applyBorder="1" applyAlignment="1">
      <alignment horizontal="center" wrapText="1"/>
    </xf>
    <xf numFmtId="4" fontId="60" fillId="56" borderId="54" xfId="270" applyNumberFormat="1" applyFont="1" applyFill="1" applyBorder="1" applyAlignment="1">
      <alignment vertical="center" wrapText="1"/>
    </xf>
    <xf numFmtId="4" fontId="60" fillId="56" borderId="22" xfId="270" applyNumberFormat="1" applyFont="1" applyFill="1" applyBorder="1" applyAlignment="1">
      <alignment vertical="center" wrapText="1"/>
    </xf>
    <xf numFmtId="4" fontId="60" fillId="56" borderId="36" xfId="270" applyNumberFormat="1" applyFont="1" applyFill="1" applyBorder="1" applyAlignment="1">
      <alignment vertical="center" wrapText="1"/>
    </xf>
    <xf numFmtId="4" fontId="103" fillId="56" borderId="22" xfId="270" applyNumberFormat="1" applyFont="1" applyFill="1" applyBorder="1" applyAlignment="1">
      <alignment vertical="center" wrapText="1"/>
    </xf>
    <xf numFmtId="4" fontId="60" fillId="56" borderId="55" xfId="270" applyNumberFormat="1" applyFont="1" applyFill="1" applyBorder="1" applyAlignment="1">
      <alignment vertical="center" wrapText="1"/>
    </xf>
    <xf numFmtId="4" fontId="60" fillId="56" borderId="22" xfId="270" applyNumberFormat="1" applyFont="1" applyFill="1" applyBorder="1" applyAlignment="1">
      <alignment horizontal="center" vertical="center" wrapText="1"/>
    </xf>
    <xf numFmtId="4" fontId="103" fillId="56" borderId="22" xfId="270" applyNumberFormat="1" applyFont="1" applyFill="1" applyBorder="1" applyAlignment="1">
      <alignment horizontal="center" vertical="center" wrapText="1"/>
    </xf>
    <xf numFmtId="4" fontId="60" fillId="56" borderId="36" xfId="270" applyNumberFormat="1" applyFont="1" applyFill="1" applyBorder="1" applyAlignment="1">
      <alignment horizontal="center" vertical="center" wrapText="1"/>
    </xf>
    <xf numFmtId="3" fontId="19" fillId="61" borderId="30" xfId="269" applyNumberFormat="1" applyFont="1" applyFill="1" applyBorder="1" applyAlignment="1">
      <alignment horizontal="center" vertical="center"/>
    </xf>
    <xf numFmtId="3" fontId="19" fillId="61" borderId="36" xfId="269" applyNumberFormat="1" applyFont="1" applyFill="1" applyBorder="1" applyAlignment="1">
      <alignment horizontal="center" vertical="center"/>
    </xf>
    <xf numFmtId="3" fontId="19" fillId="61" borderId="22" xfId="269" applyNumberFormat="1" applyFont="1" applyFill="1" applyBorder="1" applyAlignment="1">
      <alignment horizontal="center" vertical="center"/>
    </xf>
    <xf numFmtId="173" fontId="19" fillId="61" borderId="30" xfId="269" applyNumberFormat="1" applyFont="1" applyFill="1" applyBorder="1" applyAlignment="1">
      <alignment horizontal="center" vertical="center"/>
    </xf>
    <xf numFmtId="172" fontId="30" fillId="67" borderId="30" xfId="270" applyNumberFormat="1" applyFont="1" applyFill="1" applyBorder="1" applyAlignment="1">
      <alignment horizontal="center" vertical="center" wrapText="1"/>
    </xf>
    <xf numFmtId="172" fontId="60" fillId="67" borderId="36" xfId="270" applyNumberFormat="1" applyFont="1" applyFill="1" applyBorder="1" applyAlignment="1">
      <alignment vertical="center" wrapText="1"/>
    </xf>
    <xf numFmtId="0" fontId="95" fillId="0" borderId="30" xfId="270" applyFont="1" applyBorder="1" applyAlignment="1">
      <alignment horizontal="center" vertical="center" wrapText="1"/>
    </xf>
    <xf numFmtId="0" fontId="95" fillId="56" borderId="30" xfId="270" applyFont="1" applyFill="1" applyBorder="1" applyAlignment="1">
      <alignment horizontal="center" vertical="center" wrapText="1"/>
    </xf>
    <xf numFmtId="0" fontId="114" fillId="0" borderId="22" xfId="270" applyFont="1" applyBorder="1" applyAlignment="1">
      <alignment horizontal="center" vertical="center" wrapText="1"/>
    </xf>
    <xf numFmtId="0" fontId="114" fillId="0" borderId="30" xfId="270" applyFont="1" applyBorder="1" applyAlignment="1">
      <alignment horizontal="center" vertical="center" wrapText="1"/>
    </xf>
    <xf numFmtId="0" fontId="115" fillId="0" borderId="0" xfId="270" applyFont="1" applyBorder="1" applyAlignment="1">
      <alignment vertical="center" wrapText="1"/>
    </xf>
    <xf numFmtId="3" fontId="117" fillId="58" borderId="27" xfId="269" applyNumberFormat="1" applyFont="1" applyFill="1" applyBorder="1" applyAlignment="1">
      <alignment horizontal="center" vertical="center"/>
    </xf>
    <xf numFmtId="4" fontId="117" fillId="58" borderId="27" xfId="269" applyNumberFormat="1" applyFont="1" applyFill="1" applyBorder="1" applyAlignment="1">
      <alignment horizontal="center" vertical="center"/>
    </xf>
    <xf numFmtId="3" fontId="117" fillId="58" borderId="33" xfId="269" applyNumberFormat="1" applyFont="1" applyFill="1" applyBorder="1" applyAlignment="1">
      <alignment horizontal="center" vertical="center"/>
    </xf>
    <xf numFmtId="3" fontId="117" fillId="58" borderId="23" xfId="269" applyNumberFormat="1" applyFont="1" applyFill="1" applyBorder="1" applyAlignment="1">
      <alignment horizontal="center" vertical="center"/>
    </xf>
    <xf numFmtId="0" fontId="92" fillId="70" borderId="30" xfId="257" applyFont="1" applyFill="1" applyBorder="1" applyAlignment="1">
      <alignment horizontal="left" vertical="center" wrapText="1"/>
    </xf>
    <xf numFmtId="9" fontId="108" fillId="70" borderId="30" xfId="270" applyNumberFormat="1" applyFont="1" applyFill="1" applyBorder="1" applyAlignment="1">
      <alignment horizontal="center" vertical="center" wrapText="1"/>
    </xf>
    <xf numFmtId="0" fontId="108" fillId="70" borderId="30" xfId="270" applyFont="1" applyFill="1" applyBorder="1" applyAlignment="1">
      <alignment vertical="center" wrapText="1"/>
    </xf>
    <xf numFmtId="4" fontId="91" fillId="70" borderId="30" xfId="257" applyNumberFormat="1" applyFont="1" applyFill="1" applyBorder="1" applyAlignment="1">
      <alignment horizontal="center" vertical="center" wrapText="1" shrinkToFit="1"/>
    </xf>
    <xf numFmtId="4" fontId="60" fillId="56" borderId="79" xfId="270" applyNumberFormat="1" applyFont="1" applyFill="1" applyBorder="1" applyAlignment="1">
      <alignment vertical="center" wrapText="1"/>
    </xf>
    <xf numFmtId="4" fontId="60" fillId="56" borderId="80" xfId="270" applyNumberFormat="1" applyFont="1" applyFill="1" applyBorder="1" applyAlignment="1">
      <alignment vertical="center" wrapText="1"/>
    </xf>
    <xf numFmtId="4" fontId="62" fillId="70" borderId="30" xfId="257" applyNumberFormat="1" applyFont="1" applyFill="1" applyBorder="1" applyAlignment="1">
      <alignment horizontal="center" vertical="center"/>
    </xf>
    <xf numFmtId="0" fontId="104" fillId="69" borderId="30" xfId="270" applyFont="1" applyFill="1" applyBorder="1" applyAlignment="1">
      <alignment horizontal="center" vertical="center" wrapText="1"/>
    </xf>
    <xf numFmtId="4" fontId="109" fillId="69" borderId="30" xfId="270" applyNumberFormat="1" applyFont="1" applyFill="1" applyBorder="1" applyAlignment="1">
      <alignment horizontal="center" vertical="center" wrapText="1"/>
    </xf>
    <xf numFmtId="9" fontId="110" fillId="69" borderId="30" xfId="270" applyNumberFormat="1" applyFont="1" applyFill="1" applyBorder="1" applyAlignment="1">
      <alignment horizontal="center" vertical="center" wrapText="1"/>
    </xf>
    <xf numFmtId="0" fontId="62" fillId="69" borderId="30" xfId="270" applyFont="1" applyFill="1" applyBorder="1" applyAlignment="1">
      <alignment vertical="center" wrapText="1"/>
    </xf>
    <xf numFmtId="0" fontId="93" fillId="70" borderId="30" xfId="270" applyFont="1" applyFill="1" applyBorder="1" applyAlignment="1">
      <alignment horizontal="center" vertical="center" wrapText="1"/>
    </xf>
    <xf numFmtId="0" fontId="92" fillId="70" borderId="30" xfId="0" applyFont="1" applyFill="1" applyBorder="1" applyAlignment="1">
      <alignment horizontal="center" vertical="center"/>
    </xf>
    <xf numFmtId="0" fontId="92" fillId="70" borderId="30" xfId="257" applyFont="1" applyFill="1" applyBorder="1" applyAlignment="1">
      <alignment horizontal="center" vertical="center" wrapText="1"/>
    </xf>
    <xf numFmtId="0" fontId="120" fillId="69" borderId="30" xfId="0" applyFont="1" applyFill="1" applyBorder="1" applyAlignment="1">
      <alignment horizontal="center" vertical="center"/>
    </xf>
    <xf numFmtId="4" fontId="62" fillId="70" borderId="30" xfId="257" applyNumberFormat="1" applyFont="1" applyFill="1" applyBorder="1" applyAlignment="1">
      <alignment horizontal="center" vertical="center"/>
    </xf>
    <xf numFmtId="0" fontId="0" fillId="0" borderId="0" xfId="0" applyBorder="1" applyAlignment="1">
      <alignment horizontal="center"/>
    </xf>
    <xf numFmtId="0" fontId="121" fillId="69" borderId="30" xfId="0" applyFont="1" applyFill="1" applyBorder="1" applyAlignment="1">
      <alignment horizontal="center" vertical="center" wrapText="1"/>
    </xf>
    <xf numFmtId="0" fontId="30" fillId="0" borderId="0" xfId="270" applyFont="1" applyAlignment="1">
      <alignment horizontal="center" vertical="center" wrapText="1"/>
    </xf>
    <xf numFmtId="0" fontId="30" fillId="0" borderId="81" xfId="270" applyFont="1" applyBorder="1" applyAlignment="1">
      <alignment vertical="center" wrapText="1"/>
    </xf>
    <xf numFmtId="0" fontId="66" fillId="0" borderId="0" xfId="270" applyFont="1" applyAlignment="1">
      <alignment horizontal="center" vertical="center" wrapText="1"/>
    </xf>
    <xf numFmtId="0" fontId="68" fillId="0" borderId="0" xfId="270" applyFont="1" applyAlignment="1">
      <alignment horizontal="center" vertical="center" wrapText="1"/>
    </xf>
    <xf numFmtId="4" fontId="107" fillId="56" borderId="30" xfId="257" applyNumberFormat="1" applyFont="1" applyFill="1" applyBorder="1" applyAlignment="1">
      <alignment horizontal="center" vertical="center"/>
    </xf>
    <xf numFmtId="4" fontId="124" fillId="56" borderId="30" xfId="270" applyNumberFormat="1" applyFont="1" applyFill="1" applyBorder="1" applyAlignment="1">
      <alignment horizontal="center" vertical="center" wrapText="1"/>
    </xf>
    <xf numFmtId="4" fontId="125" fillId="56" borderId="30" xfId="257" applyNumberFormat="1" applyFont="1" applyFill="1" applyBorder="1" applyAlignment="1">
      <alignment horizontal="center" vertical="center" wrapText="1" shrinkToFit="1"/>
    </xf>
    <xf numFmtId="4" fontId="125" fillId="56" borderId="30" xfId="257" applyNumberFormat="1" applyFont="1" applyFill="1" applyBorder="1" applyAlignment="1">
      <alignment horizontal="center" vertical="center"/>
    </xf>
    <xf numFmtId="4" fontId="106" fillId="56" borderId="30" xfId="0" applyNumberFormat="1" applyFont="1" applyFill="1" applyBorder="1" applyAlignment="1">
      <alignment horizontal="center" vertical="center"/>
    </xf>
    <xf numFmtId="174" fontId="107" fillId="56" borderId="30" xfId="270" applyNumberFormat="1" applyFont="1" applyFill="1" applyBorder="1" applyAlignment="1">
      <alignment horizontal="center" vertical="center" wrapText="1"/>
    </xf>
    <xf numFmtId="4" fontId="113" fillId="56" borderId="30" xfId="270" applyNumberFormat="1" applyFont="1" applyFill="1" applyBorder="1" applyAlignment="1">
      <alignment horizontal="center" vertical="center" wrapText="1"/>
    </xf>
    <xf numFmtId="4" fontId="107" fillId="56" borderId="30" xfId="257" applyNumberFormat="1" applyFont="1" applyFill="1" applyBorder="1" applyAlignment="1">
      <alignment horizontal="center" vertical="center" wrapText="1"/>
    </xf>
    <xf numFmtId="166" fontId="117" fillId="50" borderId="28" xfId="269" applyNumberFormat="1" applyFont="1" applyFill="1" applyBorder="1" applyAlignment="1">
      <alignment horizontal="center" vertical="center" wrapText="1"/>
    </xf>
    <xf numFmtId="166" fontId="117" fillId="51" borderId="34" xfId="269" applyNumberFormat="1" applyFont="1" applyFill="1" applyBorder="1" applyAlignment="1">
      <alignment horizontal="center" vertical="center" wrapText="1"/>
    </xf>
    <xf numFmtId="3" fontId="117" fillId="52" borderId="34" xfId="269" applyNumberFormat="1" applyFont="1" applyFill="1" applyBorder="1" applyAlignment="1">
      <alignment horizontal="center" vertical="center" wrapText="1"/>
    </xf>
    <xf numFmtId="3" fontId="117" fillId="47" borderId="34" xfId="269" applyNumberFormat="1" applyFont="1" applyFill="1" applyBorder="1" applyAlignment="1">
      <alignment horizontal="center" vertical="center" wrapText="1"/>
    </xf>
    <xf numFmtId="3" fontId="117" fillId="60" borderId="34" xfId="269" applyNumberFormat="1" applyFont="1" applyFill="1" applyBorder="1" applyAlignment="1">
      <alignment horizontal="center" vertical="center" wrapText="1"/>
    </xf>
    <xf numFmtId="166" fontId="117" fillId="53" borderId="34" xfId="269" applyNumberFormat="1" applyFont="1" applyFill="1" applyBorder="1" applyAlignment="1">
      <alignment horizontal="center" vertical="center" wrapText="1"/>
    </xf>
    <xf numFmtId="3" fontId="117" fillId="55" borderId="35" xfId="269" applyNumberFormat="1" applyFont="1" applyFill="1" applyBorder="1" applyAlignment="1">
      <alignment horizontal="center" vertical="center" wrapText="1"/>
    </xf>
    <xf numFmtId="3" fontId="117" fillId="59" borderId="75" xfId="269" applyNumberFormat="1" applyFont="1" applyFill="1" applyBorder="1" applyAlignment="1">
      <alignment horizontal="left" vertical="center"/>
    </xf>
    <xf numFmtId="3" fontId="117" fillId="59" borderId="76" xfId="269" applyNumberFormat="1" applyFont="1" applyFill="1" applyBorder="1" applyAlignment="1">
      <alignment horizontal="left" vertical="center"/>
    </xf>
    <xf numFmtId="3" fontId="117" fillId="59" borderId="76" xfId="269" applyNumberFormat="1" applyFont="1" applyFill="1" applyBorder="1" applyAlignment="1">
      <alignment vertical="center"/>
    </xf>
    <xf numFmtId="0" fontId="117" fillId="59" borderId="20" xfId="269" applyFont="1" applyFill="1" applyBorder="1" applyAlignment="1">
      <alignment horizontal="center" vertical="center"/>
    </xf>
    <xf numFmtId="3" fontId="117" fillId="59" borderId="77" xfId="269" applyNumberFormat="1" applyFont="1" applyFill="1" applyBorder="1" applyAlignment="1">
      <alignment vertical="center"/>
    </xf>
    <xf numFmtId="0" fontId="127" fillId="0" borderId="0" xfId="252" applyFont="1"/>
    <xf numFmtId="0" fontId="97" fillId="0" borderId="0" xfId="269" applyFont="1"/>
    <xf numFmtId="166" fontId="97" fillId="0" borderId="0" xfId="269" applyNumberFormat="1" applyFont="1"/>
    <xf numFmtId="3" fontId="97" fillId="0" borderId="0" xfId="269" applyNumberFormat="1" applyFont="1"/>
    <xf numFmtId="4" fontId="117" fillId="50" borderId="28" xfId="269" applyNumberFormat="1" applyFont="1" applyFill="1" applyBorder="1" applyAlignment="1">
      <alignment horizontal="center" vertical="center" wrapText="1"/>
    </xf>
    <xf numFmtId="4" fontId="117" fillId="51" borderId="34" xfId="269" applyNumberFormat="1" applyFont="1" applyFill="1" applyBorder="1" applyAlignment="1">
      <alignment horizontal="center" vertical="center" wrapText="1"/>
    </xf>
    <xf numFmtId="4" fontId="117" fillId="52" borderId="34" xfId="269" applyNumberFormat="1" applyFont="1" applyFill="1" applyBorder="1" applyAlignment="1">
      <alignment horizontal="center" vertical="center" wrapText="1"/>
    </xf>
    <xf numFmtId="4" fontId="117" fillId="47" borderId="34" xfId="269" applyNumberFormat="1" applyFont="1" applyFill="1" applyBorder="1" applyAlignment="1">
      <alignment horizontal="center" vertical="center" wrapText="1"/>
    </xf>
    <xf numFmtId="4" fontId="117" fillId="60" borderId="34" xfId="269" applyNumberFormat="1" applyFont="1" applyFill="1" applyBorder="1" applyAlignment="1">
      <alignment horizontal="center" vertical="center" wrapText="1"/>
    </xf>
    <xf numFmtId="4" fontId="117" fillId="53" borderId="34" xfId="269" applyNumberFormat="1" applyFont="1" applyFill="1" applyBorder="1" applyAlignment="1">
      <alignment horizontal="center" vertical="center" wrapText="1"/>
    </xf>
    <xf numFmtId="4" fontId="117" fillId="55" borderId="35" xfId="269" applyNumberFormat="1" applyFont="1" applyFill="1" applyBorder="1" applyAlignment="1">
      <alignment horizontal="center" vertical="center" wrapText="1"/>
    </xf>
    <xf numFmtId="4" fontId="117" fillId="50" borderId="41" xfId="269" applyNumberFormat="1" applyFont="1" applyFill="1" applyBorder="1" applyAlignment="1">
      <alignment horizontal="center" vertical="center" wrapText="1"/>
    </xf>
    <xf numFmtId="4" fontId="117" fillId="51" borderId="41" xfId="269" applyNumberFormat="1" applyFont="1" applyFill="1" applyBorder="1" applyAlignment="1">
      <alignment horizontal="center" vertical="center" wrapText="1"/>
    </xf>
    <xf numFmtId="4" fontId="117" fillId="52" borderId="41" xfId="269" applyNumberFormat="1" applyFont="1" applyFill="1" applyBorder="1" applyAlignment="1">
      <alignment horizontal="center" vertical="center" wrapText="1"/>
    </xf>
    <xf numFmtId="4" fontId="117" fillId="47" borderId="41" xfId="269" applyNumberFormat="1" applyFont="1" applyFill="1" applyBorder="1" applyAlignment="1">
      <alignment horizontal="center" vertical="center" wrapText="1"/>
    </xf>
    <xf numFmtId="4" fontId="117" fillId="60" borderId="41" xfId="269" applyNumberFormat="1" applyFont="1" applyFill="1" applyBorder="1" applyAlignment="1">
      <alignment horizontal="center" vertical="center" wrapText="1"/>
    </xf>
    <xf numFmtId="4" fontId="117" fillId="53" borderId="41" xfId="269" applyNumberFormat="1" applyFont="1" applyFill="1" applyBorder="1" applyAlignment="1">
      <alignment horizontal="center" vertical="center" wrapText="1"/>
    </xf>
    <xf numFmtId="4" fontId="94" fillId="0" borderId="40" xfId="257" applyNumberFormat="1" applyFont="1" applyBorder="1" applyAlignment="1">
      <alignment horizontal="center" vertical="center"/>
    </xf>
    <xf numFmtId="172" fontId="130" fillId="68" borderId="22" xfId="270" applyNumberFormat="1" applyFont="1" applyFill="1" applyBorder="1" applyAlignment="1">
      <alignment horizontal="center" vertical="center" wrapText="1"/>
    </xf>
    <xf numFmtId="4" fontId="94" fillId="56" borderId="30" xfId="257" applyNumberFormat="1" applyFont="1" applyFill="1" applyBorder="1" applyAlignment="1">
      <alignment horizontal="center" vertical="center"/>
    </xf>
    <xf numFmtId="4" fontId="94" fillId="0" borderId="44" xfId="257" applyNumberFormat="1" applyFont="1" applyBorder="1" applyAlignment="1">
      <alignment horizontal="center" vertical="center"/>
    </xf>
    <xf numFmtId="4" fontId="94" fillId="56" borderId="78" xfId="257" applyNumberFormat="1" applyFont="1" applyFill="1" applyBorder="1" applyAlignment="1">
      <alignment horizontal="center" vertical="center"/>
    </xf>
    <xf numFmtId="1" fontId="107" fillId="56" borderId="54" xfId="270" applyNumberFormat="1" applyFont="1" applyFill="1" applyBorder="1" applyAlignment="1">
      <alignment horizontal="center" vertical="center" wrapText="1"/>
    </xf>
    <xf numFmtId="1" fontId="107" fillId="56" borderId="40" xfId="270" applyNumberFormat="1" applyFont="1" applyFill="1" applyBorder="1" applyAlignment="1">
      <alignment horizontal="center" vertical="center" wrapText="1"/>
    </xf>
    <xf numFmtId="1" fontId="107" fillId="56" borderId="55" xfId="270" applyNumberFormat="1" applyFont="1" applyFill="1" applyBorder="1" applyAlignment="1">
      <alignment horizontal="center" vertical="center" wrapText="1"/>
    </xf>
    <xf numFmtId="1" fontId="107" fillId="56" borderId="22" xfId="270" applyNumberFormat="1" applyFont="1" applyFill="1" applyBorder="1" applyAlignment="1">
      <alignment horizontal="center" vertical="center" wrapText="1"/>
    </xf>
    <xf numFmtId="1" fontId="107" fillId="56" borderId="30" xfId="270" applyNumberFormat="1" applyFont="1" applyFill="1" applyBorder="1" applyAlignment="1">
      <alignment horizontal="center" vertical="center" wrapText="1"/>
    </xf>
    <xf numFmtId="1" fontId="107" fillId="56" borderId="36" xfId="270" applyNumberFormat="1" applyFont="1" applyFill="1" applyBorder="1" applyAlignment="1">
      <alignment horizontal="center" vertical="center" wrapText="1"/>
    </xf>
    <xf numFmtId="4" fontId="122" fillId="56" borderId="30" xfId="257" applyNumberFormat="1" applyFont="1" applyFill="1" applyBorder="1" applyAlignment="1">
      <alignment horizontal="center" vertical="center"/>
    </xf>
    <xf numFmtId="1" fontId="122" fillId="56" borderId="54" xfId="270" applyNumberFormat="1" applyFont="1" applyFill="1" applyBorder="1" applyAlignment="1">
      <alignment horizontal="center" vertical="center" wrapText="1"/>
    </xf>
    <xf numFmtId="1" fontId="122" fillId="56" borderId="40" xfId="270" applyNumberFormat="1" applyFont="1" applyFill="1" applyBorder="1" applyAlignment="1">
      <alignment horizontal="center" vertical="center" wrapText="1"/>
    </xf>
    <xf numFmtId="1" fontId="122" fillId="56" borderId="55" xfId="270" applyNumberFormat="1" applyFont="1" applyFill="1" applyBorder="1" applyAlignment="1">
      <alignment horizontal="center" vertical="center" wrapText="1"/>
    </xf>
    <xf numFmtId="0" fontId="132" fillId="56" borderId="30" xfId="270" applyFont="1" applyFill="1" applyBorder="1" applyAlignment="1">
      <alignment horizontal="center" vertical="center" wrapText="1"/>
    </xf>
    <xf numFmtId="0" fontId="0" fillId="0" borderId="30" xfId="0" applyBorder="1" applyAlignment="1">
      <alignment horizontal="center" vertical="center"/>
    </xf>
    <xf numFmtId="0" fontId="93" fillId="0" borderId="30" xfId="0" applyFont="1" applyBorder="1" applyAlignment="1">
      <alignment horizontal="center" vertical="center"/>
    </xf>
    <xf numFmtId="0" fontId="108" fillId="0" borderId="30" xfId="0" applyFont="1" applyBorder="1" applyAlignment="1">
      <alignment horizontal="center" vertical="center"/>
    </xf>
    <xf numFmtId="0" fontId="92" fillId="56" borderId="30" xfId="270" applyFont="1" applyFill="1" applyBorder="1" applyAlignment="1">
      <alignment horizontal="center" vertical="center" wrapText="1"/>
    </xf>
    <xf numFmtId="0" fontId="92" fillId="56" borderId="30" xfId="257" applyFont="1" applyFill="1" applyBorder="1" applyAlignment="1">
      <alignment horizontal="left" vertical="center" wrapText="1"/>
    </xf>
    <xf numFmtId="0" fontId="92" fillId="56" borderId="30" xfId="257" applyFont="1" applyFill="1" applyBorder="1" applyAlignment="1">
      <alignment horizontal="left" vertical="center"/>
    </xf>
    <xf numFmtId="4" fontId="92" fillId="56" borderId="30" xfId="257" applyNumberFormat="1" applyFont="1" applyFill="1" applyBorder="1" applyAlignment="1">
      <alignment horizontal="center" vertical="center" wrapText="1"/>
    </xf>
    <xf numFmtId="0" fontId="115" fillId="69" borderId="30" xfId="0" applyFont="1" applyFill="1" applyBorder="1" applyAlignment="1">
      <alignment horizontal="center" vertical="center"/>
    </xf>
    <xf numFmtId="172" fontId="92" fillId="56" borderId="30" xfId="270" applyNumberFormat="1" applyFont="1" applyFill="1" applyBorder="1" applyAlignment="1">
      <alignment horizontal="center" vertical="center" wrapText="1"/>
    </xf>
    <xf numFmtId="0" fontId="92" fillId="56" borderId="30" xfId="257" applyFont="1" applyFill="1" applyBorder="1" applyAlignment="1">
      <alignment horizontal="center" vertical="center"/>
    </xf>
    <xf numFmtId="0" fontId="134" fillId="0" borderId="0" xfId="0" applyFont="1"/>
    <xf numFmtId="0" fontId="115" fillId="69" borderId="30" xfId="0" applyFont="1" applyFill="1" applyBorder="1" applyAlignment="1">
      <alignment horizontal="center" vertical="center" wrapText="1"/>
    </xf>
    <xf numFmtId="0" fontId="15" fillId="0" borderId="30" xfId="0" applyFont="1" applyBorder="1" applyAlignment="1">
      <alignment vertical="center"/>
    </xf>
    <xf numFmtId="172" fontId="93" fillId="56" borderId="30" xfId="270" applyNumberFormat="1" applyFont="1" applyFill="1" applyBorder="1" applyAlignment="1">
      <alignment horizontal="center" vertical="center" wrapText="1"/>
    </xf>
    <xf numFmtId="0" fontId="92" fillId="56" borderId="30" xfId="257" applyFont="1" applyFill="1" applyBorder="1" applyAlignment="1">
      <alignment horizontal="center" vertical="center" wrapText="1"/>
    </xf>
    <xf numFmtId="0" fontId="93" fillId="56" borderId="46" xfId="270" applyFont="1" applyFill="1" applyBorder="1" applyAlignment="1">
      <alignment horizontal="center" vertical="center" wrapText="1"/>
    </xf>
    <xf numFmtId="0" fontId="92" fillId="56" borderId="30" xfId="0" applyFont="1" applyFill="1" applyBorder="1" applyAlignment="1">
      <alignment horizontal="center" vertical="center"/>
    </xf>
    <xf numFmtId="4" fontId="96" fillId="56" borderId="30" xfId="270" applyNumberFormat="1" applyFont="1" applyFill="1" applyBorder="1" applyAlignment="1">
      <alignment horizontal="center" vertical="center" wrapText="1"/>
    </xf>
    <xf numFmtId="0" fontId="93" fillId="56" borderId="30" xfId="270" applyFont="1" applyFill="1" applyBorder="1" applyAlignment="1">
      <alignment horizontal="center" vertical="center" wrapText="1"/>
    </xf>
    <xf numFmtId="0" fontId="93" fillId="69" borderId="30" xfId="0" applyFont="1" applyFill="1" applyBorder="1" applyAlignment="1">
      <alignment horizontal="center" vertical="center" wrapText="1"/>
    </xf>
    <xf numFmtId="9" fontId="108" fillId="56" borderId="30" xfId="270" applyNumberFormat="1" applyFont="1" applyFill="1" applyBorder="1" applyAlignment="1">
      <alignment horizontal="center" vertical="center" wrapText="1"/>
    </xf>
    <xf numFmtId="0" fontId="93" fillId="69" borderId="30" xfId="0" applyFont="1" applyFill="1" applyBorder="1" applyAlignment="1">
      <alignment horizontal="center" vertical="center"/>
    </xf>
    <xf numFmtId="0" fontId="108" fillId="69" borderId="30" xfId="0" applyFont="1" applyFill="1" applyBorder="1" applyAlignment="1">
      <alignment horizontal="center" vertical="center"/>
    </xf>
    <xf numFmtId="3" fontId="0" fillId="0" borderId="0" xfId="0" applyNumberFormat="1" applyAlignment="1">
      <alignment horizontal="center"/>
    </xf>
    <xf numFmtId="0" fontId="81" fillId="69" borderId="30" xfId="0" applyFont="1" applyFill="1" applyBorder="1" applyAlignment="1">
      <alignment horizontal="center" vertical="center"/>
    </xf>
    <xf numFmtId="0" fontId="81" fillId="69" borderId="30" xfId="0" applyFont="1" applyFill="1" applyBorder="1" applyAlignment="1">
      <alignment horizontal="center" vertical="center" wrapText="1"/>
    </xf>
    <xf numFmtId="0" fontId="140" fillId="56" borderId="30" xfId="0" applyFont="1" applyFill="1" applyBorder="1" applyAlignment="1">
      <alignment horizontal="center" vertical="center"/>
    </xf>
    <xf numFmtId="0" fontId="140" fillId="56" borderId="30" xfId="0" applyFont="1" applyFill="1" applyBorder="1" applyAlignment="1">
      <alignment horizontal="center" vertical="center" wrapText="1"/>
    </xf>
    <xf numFmtId="174" fontId="92" fillId="56" borderId="30" xfId="270" applyNumberFormat="1" applyFont="1" applyFill="1" applyBorder="1" applyAlignment="1">
      <alignment horizontal="center" vertical="center" wrapText="1"/>
    </xf>
    <xf numFmtId="0" fontId="141" fillId="56" borderId="30" xfId="0" applyFont="1" applyFill="1" applyBorder="1" applyAlignment="1">
      <alignment horizontal="center" vertical="center" wrapText="1"/>
    </xf>
    <xf numFmtId="174" fontId="92" fillId="56" borderId="40" xfId="270" applyNumberFormat="1" applyFont="1" applyFill="1" applyBorder="1" applyAlignment="1">
      <alignment horizontal="center" vertical="center" wrapText="1"/>
    </xf>
    <xf numFmtId="4" fontId="92" fillId="56" borderId="40" xfId="270" applyNumberFormat="1" applyFont="1" applyFill="1" applyBorder="1" applyAlignment="1">
      <alignment horizontal="center" vertical="center" wrapText="1"/>
    </xf>
    <xf numFmtId="4" fontId="92" fillId="56" borderId="30" xfId="257" applyNumberFormat="1" applyFont="1" applyFill="1" applyBorder="1" applyAlignment="1">
      <alignment horizontal="center" vertical="center"/>
    </xf>
    <xf numFmtId="4" fontId="92" fillId="56" borderId="30" xfId="257" applyNumberFormat="1" applyFont="1" applyFill="1" applyBorder="1" applyAlignment="1">
      <alignment horizontal="center" vertical="center"/>
    </xf>
    <xf numFmtId="4" fontId="92" fillId="56" borderId="44" xfId="257" applyNumberFormat="1" applyFont="1" applyFill="1" applyBorder="1" applyAlignment="1">
      <alignment horizontal="center" vertical="center"/>
    </xf>
    <xf numFmtId="9" fontId="62" fillId="56" borderId="30" xfId="270" applyNumberFormat="1" applyFont="1" applyFill="1" applyBorder="1" applyAlignment="1">
      <alignment horizontal="left" vertical="center" wrapText="1"/>
    </xf>
    <xf numFmtId="0" fontId="92" fillId="56" borderId="30" xfId="0" applyFont="1" applyFill="1" applyBorder="1" applyAlignment="1">
      <alignment horizontal="left" vertical="center"/>
    </xf>
    <xf numFmtId="4" fontId="93" fillId="56" borderId="40" xfId="0" applyNumberFormat="1" applyFont="1" applyFill="1" applyBorder="1" applyAlignment="1">
      <alignment horizontal="center" vertical="center"/>
    </xf>
    <xf numFmtId="4" fontId="93" fillId="56" borderId="30" xfId="0" applyNumberFormat="1" applyFont="1" applyFill="1" applyBorder="1" applyAlignment="1">
      <alignment horizontal="center" vertical="center"/>
    </xf>
    <xf numFmtId="4" fontId="96" fillId="56" borderId="44" xfId="270" applyNumberFormat="1" applyFont="1" applyFill="1" applyBorder="1" applyAlignment="1">
      <alignment horizontal="center" vertical="center" wrapText="1"/>
    </xf>
    <xf numFmtId="4" fontId="96" fillId="56" borderId="30" xfId="270" applyNumberFormat="1" applyFont="1" applyFill="1" applyBorder="1" applyAlignment="1">
      <alignment horizontal="right" vertical="center" wrapText="1"/>
    </xf>
    <xf numFmtId="172" fontId="92" fillId="56" borderId="40" xfId="270" applyNumberFormat="1" applyFont="1" applyFill="1" applyBorder="1" applyAlignment="1">
      <alignment horizontal="center" vertical="center" wrapText="1"/>
    </xf>
    <xf numFmtId="0" fontId="92" fillId="56" borderId="40" xfId="270" applyFont="1" applyFill="1" applyBorder="1" applyAlignment="1">
      <alignment horizontal="center" vertical="center" wrapText="1"/>
    </xf>
    <xf numFmtId="0" fontId="93" fillId="56" borderId="30" xfId="257" applyFont="1" applyFill="1" applyBorder="1" applyAlignment="1">
      <alignment horizontal="left" vertical="center" wrapText="1"/>
    </xf>
    <xf numFmtId="4" fontId="135" fillId="56" borderId="30" xfId="257" applyNumberFormat="1" applyFont="1" applyFill="1" applyBorder="1" applyAlignment="1">
      <alignment horizontal="center" vertical="center"/>
    </xf>
    <xf numFmtId="172" fontId="135" fillId="56" borderId="30" xfId="270" applyNumberFormat="1" applyFont="1" applyFill="1" applyBorder="1" applyAlignment="1">
      <alignment horizontal="center" vertical="center" wrapText="1"/>
    </xf>
    <xf numFmtId="0" fontId="136" fillId="56" borderId="30" xfId="270" applyFont="1" applyFill="1" applyBorder="1" applyAlignment="1">
      <alignment horizontal="center" vertical="center" wrapText="1"/>
    </xf>
    <xf numFmtId="4" fontId="145" fillId="0" borderId="30" xfId="0" applyNumberFormat="1" applyFont="1" applyBorder="1" applyAlignment="1">
      <alignment horizontal="center" vertical="center"/>
    </xf>
    <xf numFmtId="0" fontId="92" fillId="56" borderId="42" xfId="270" applyFont="1" applyFill="1" applyBorder="1" applyAlignment="1">
      <alignment horizontal="center" vertical="center" wrapText="1"/>
    </xf>
    <xf numFmtId="0" fontId="92" fillId="56" borderId="40" xfId="257" applyFont="1" applyFill="1" applyBorder="1" applyAlignment="1">
      <alignment horizontal="left" vertical="center" wrapText="1"/>
    </xf>
    <xf numFmtId="0" fontId="92" fillId="56" borderId="31" xfId="270" applyFont="1" applyFill="1" applyBorder="1" applyAlignment="1">
      <alignment horizontal="center" vertical="center" wrapText="1"/>
    </xf>
    <xf numFmtId="0" fontId="76" fillId="56" borderId="31" xfId="270" applyFont="1" applyFill="1" applyBorder="1" applyAlignment="1">
      <alignment horizontal="center" vertical="center" wrapText="1"/>
    </xf>
    <xf numFmtId="4" fontId="92" fillId="56" borderId="78" xfId="257" applyNumberFormat="1" applyFont="1" applyFill="1" applyBorder="1" applyAlignment="1">
      <alignment horizontal="center" vertical="center"/>
    </xf>
    <xf numFmtId="174" fontId="98" fillId="56" borderId="30" xfId="270" applyNumberFormat="1" applyFont="1" applyFill="1" applyBorder="1" applyAlignment="1">
      <alignment horizontal="center" vertical="center" wrapText="1"/>
    </xf>
    <xf numFmtId="4" fontId="98" fillId="56" borderId="30" xfId="270" applyNumberFormat="1" applyFont="1" applyFill="1" applyBorder="1" applyAlignment="1">
      <alignment horizontal="center" vertical="center" wrapText="1"/>
    </xf>
    <xf numFmtId="0" fontId="92" fillId="56" borderId="30" xfId="0" applyFont="1" applyFill="1" applyBorder="1" applyAlignment="1">
      <alignment horizontal="left" vertical="center" wrapText="1"/>
    </xf>
    <xf numFmtId="0" fontId="0" fillId="69" borderId="30" xfId="0" applyFont="1" applyFill="1" applyBorder="1"/>
    <xf numFmtId="0" fontId="108" fillId="69" borderId="30" xfId="0" applyFont="1" applyFill="1" applyBorder="1" applyAlignment="1">
      <alignment horizontal="center" vertical="center" wrapText="1"/>
    </xf>
    <xf numFmtId="0" fontId="149" fillId="0" borderId="30" xfId="0" applyFont="1" applyBorder="1" applyAlignment="1">
      <alignment vertical="center"/>
    </xf>
    <xf numFmtId="4" fontId="149" fillId="0" borderId="30" xfId="0" applyNumberFormat="1" applyFont="1" applyBorder="1" applyAlignment="1">
      <alignment vertical="center"/>
    </xf>
    <xf numFmtId="4" fontId="62" fillId="56" borderId="30" xfId="257" applyNumberFormat="1" applyFont="1" applyFill="1" applyBorder="1" applyAlignment="1">
      <alignment horizontal="center" vertical="center"/>
    </xf>
    <xf numFmtId="4" fontId="108" fillId="56" borderId="30" xfId="270" applyNumberFormat="1" applyFont="1" applyFill="1" applyBorder="1" applyAlignment="1">
      <alignment horizontal="center" vertical="center" wrapText="1"/>
    </xf>
    <xf numFmtId="0" fontId="0" fillId="56" borderId="30" xfId="0" applyFont="1" applyFill="1" applyBorder="1" applyAlignment="1">
      <alignment horizontal="center" vertical="center"/>
    </xf>
    <xf numFmtId="0" fontId="108" fillId="56" borderId="30" xfId="270" applyFont="1" applyFill="1" applyBorder="1" applyAlignment="1">
      <alignment horizontal="center" vertical="center" wrapText="1"/>
    </xf>
    <xf numFmtId="0" fontId="62" fillId="56" borderId="30" xfId="0" applyFont="1" applyFill="1" applyBorder="1" applyAlignment="1">
      <alignment horizontal="center" vertical="center"/>
    </xf>
    <xf numFmtId="4" fontId="111" fillId="56" borderId="30" xfId="270" applyNumberFormat="1" applyFont="1" applyFill="1" applyBorder="1" applyAlignment="1">
      <alignment horizontal="center" vertical="center" wrapText="1"/>
    </xf>
    <xf numFmtId="4" fontId="62" fillId="56" borderId="30" xfId="257" applyNumberFormat="1" applyFont="1" applyFill="1" applyBorder="1" applyAlignment="1">
      <alignment horizontal="center" vertical="center" wrapText="1" shrinkToFit="1"/>
    </xf>
    <xf numFmtId="0" fontId="62" fillId="56" borderId="30" xfId="270" applyFont="1" applyFill="1" applyBorder="1" applyAlignment="1">
      <alignment horizontal="center" vertical="center" wrapText="1"/>
    </xf>
    <xf numFmtId="4" fontId="108" fillId="56" borderId="30" xfId="0" applyNumberFormat="1" applyFont="1" applyFill="1" applyBorder="1" applyAlignment="1">
      <alignment horizontal="center" vertical="center"/>
    </xf>
    <xf numFmtId="174" fontId="62" fillId="56" borderId="30" xfId="270" applyNumberFormat="1" applyFont="1" applyFill="1" applyBorder="1" applyAlignment="1">
      <alignment horizontal="center" vertical="center" wrapText="1"/>
    </xf>
    <xf numFmtId="4" fontId="62" fillId="56" borderId="30" xfId="270" applyNumberFormat="1" applyFont="1" applyFill="1" applyBorder="1" applyAlignment="1">
      <alignment horizontal="center" vertical="center" wrapText="1"/>
    </xf>
    <xf numFmtId="172" fontId="62" fillId="56" borderId="30" xfId="270" applyNumberFormat="1" applyFont="1" applyFill="1" applyBorder="1" applyAlignment="1">
      <alignment horizontal="center" vertical="center" wrapText="1"/>
    </xf>
    <xf numFmtId="4" fontId="62" fillId="56" borderId="30" xfId="257" applyNumberFormat="1" applyFont="1" applyFill="1" applyBorder="1" applyAlignment="1">
      <alignment horizontal="center" vertical="center" wrapText="1"/>
    </xf>
    <xf numFmtId="0" fontId="62" fillId="56" borderId="30" xfId="257" applyFont="1" applyFill="1" applyBorder="1" applyAlignment="1">
      <alignment horizontal="center" vertical="center"/>
    </xf>
    <xf numFmtId="174" fontId="148" fillId="56" borderId="30" xfId="270" applyNumberFormat="1" applyFont="1" applyFill="1" applyBorder="1" applyAlignment="1">
      <alignment horizontal="center" vertical="center" wrapText="1"/>
    </xf>
    <xf numFmtId="4" fontId="148" fillId="56" borderId="30" xfId="270" applyNumberFormat="1" applyFont="1" applyFill="1" applyBorder="1" applyAlignment="1">
      <alignment horizontal="center" vertical="center" wrapText="1"/>
    </xf>
    <xf numFmtId="172" fontId="108" fillId="56" borderId="30" xfId="270" applyNumberFormat="1" applyFont="1" applyFill="1" applyBorder="1" applyAlignment="1">
      <alignment horizontal="center" vertical="center" wrapText="1"/>
    </xf>
    <xf numFmtId="0" fontId="91" fillId="56" borderId="30" xfId="270" applyFont="1" applyFill="1" applyBorder="1" applyAlignment="1">
      <alignment horizontal="center" vertical="center" wrapText="1"/>
    </xf>
    <xf numFmtId="0" fontId="62" fillId="56" borderId="30" xfId="257" applyFont="1" applyFill="1" applyBorder="1" applyAlignment="1">
      <alignment horizontal="center" vertical="center" wrapText="1"/>
    </xf>
    <xf numFmtId="0" fontId="62" fillId="56" borderId="30" xfId="0" applyFont="1" applyFill="1" applyBorder="1" applyAlignment="1">
      <alignment vertical="center"/>
    </xf>
    <xf numFmtId="0" fontId="62" fillId="56" borderId="30" xfId="257" applyFont="1" applyFill="1" applyBorder="1" applyAlignment="1">
      <alignment vertical="center"/>
    </xf>
    <xf numFmtId="0" fontId="108" fillId="56" borderId="30" xfId="257" applyFont="1" applyFill="1" applyBorder="1" applyAlignment="1">
      <alignment vertical="center"/>
    </xf>
    <xf numFmtId="0" fontId="0" fillId="56" borderId="30" xfId="0" applyFont="1" applyFill="1" applyBorder="1" applyAlignment="1">
      <alignment horizontal="center" vertical="center" textRotation="90"/>
    </xf>
    <xf numFmtId="0" fontId="62" fillId="56" borderId="30" xfId="257" applyFont="1" applyFill="1" applyBorder="1" applyAlignment="1">
      <alignment vertical="center" wrapText="1"/>
    </xf>
    <xf numFmtId="0" fontId="145" fillId="0" borderId="30" xfId="0" applyFont="1" applyBorder="1" applyAlignment="1">
      <alignment vertical="center"/>
    </xf>
    <xf numFmtId="4" fontId="108" fillId="56" borderId="30" xfId="270" applyNumberFormat="1" applyFont="1" applyFill="1" applyBorder="1" applyAlignment="1">
      <alignment horizontal="center" vertical="center" wrapText="1"/>
    </xf>
    <xf numFmtId="4" fontId="108" fillId="56" borderId="40" xfId="270" applyNumberFormat="1" applyFont="1" applyFill="1" applyBorder="1" applyAlignment="1">
      <alignment horizontal="center" vertical="center" wrapText="1"/>
    </xf>
    <xf numFmtId="4" fontId="111" fillId="56" borderId="30" xfId="270" applyNumberFormat="1" applyFont="1" applyFill="1" applyBorder="1" applyAlignment="1">
      <alignment horizontal="center" vertical="center" wrapText="1"/>
    </xf>
    <xf numFmtId="4" fontId="62" fillId="56" borderId="30" xfId="257" applyNumberFormat="1" applyFont="1" applyFill="1" applyBorder="1" applyAlignment="1">
      <alignment horizontal="center" vertical="center"/>
    </xf>
    <xf numFmtId="9" fontId="62" fillId="56" borderId="30" xfId="270" applyNumberFormat="1" applyFont="1" applyFill="1" applyBorder="1" applyAlignment="1">
      <alignment horizontal="center" vertical="center" wrapText="1"/>
    </xf>
    <xf numFmtId="9" fontId="151" fillId="56" borderId="30" xfId="270" applyNumberFormat="1" applyFont="1" applyFill="1" applyBorder="1" applyAlignment="1">
      <alignment horizontal="center" vertical="center" wrapText="1"/>
    </xf>
    <xf numFmtId="0" fontId="151" fillId="56" borderId="30" xfId="270" applyFont="1" applyFill="1" applyBorder="1" applyAlignment="1">
      <alignment horizontal="center" vertical="center" wrapText="1"/>
    </xf>
    <xf numFmtId="4" fontId="92" fillId="56" borderId="30" xfId="257" applyNumberFormat="1" applyFont="1" applyFill="1" applyBorder="1" applyAlignment="1">
      <alignment horizontal="center" vertical="center"/>
    </xf>
    <xf numFmtId="4" fontId="92" fillId="56" borderId="30" xfId="257" applyNumberFormat="1" applyFont="1" applyFill="1" applyBorder="1" applyAlignment="1">
      <alignment horizontal="center" vertical="center"/>
    </xf>
    <xf numFmtId="4" fontId="108" fillId="56" borderId="30" xfId="270" applyNumberFormat="1" applyFont="1" applyFill="1" applyBorder="1" applyAlignment="1">
      <alignment horizontal="center" vertical="center" wrapText="1"/>
    </xf>
    <xf numFmtId="4" fontId="108" fillId="56" borderId="40" xfId="270" applyNumberFormat="1" applyFont="1" applyFill="1" applyBorder="1" applyAlignment="1">
      <alignment horizontal="center" vertical="center" wrapText="1"/>
    </xf>
    <xf numFmtId="4" fontId="92" fillId="56" borderId="30" xfId="257" applyNumberFormat="1" applyFont="1" applyFill="1" applyBorder="1" applyAlignment="1">
      <alignment horizontal="center" vertical="center"/>
    </xf>
    <xf numFmtId="4" fontId="62" fillId="56" borderId="30" xfId="257" applyNumberFormat="1" applyFont="1" applyFill="1" applyBorder="1" applyAlignment="1">
      <alignment horizontal="center" vertical="center"/>
    </xf>
    <xf numFmtId="4" fontId="76" fillId="56" borderId="30" xfId="257" applyNumberFormat="1" applyFont="1" applyFill="1" applyBorder="1" applyAlignment="1">
      <alignment horizontal="center" vertical="center"/>
    </xf>
    <xf numFmtId="4" fontId="76" fillId="56" borderId="30" xfId="257" applyNumberFormat="1" applyFont="1" applyFill="1" applyBorder="1" applyAlignment="1">
      <alignment horizontal="center" vertical="center" wrapText="1" shrinkToFit="1"/>
    </xf>
    <xf numFmtId="4" fontId="62" fillId="56" borderId="44" xfId="257" applyNumberFormat="1" applyFont="1" applyFill="1" applyBorder="1" applyAlignment="1">
      <alignment horizontal="center" vertical="center"/>
    </xf>
    <xf numFmtId="4" fontId="91" fillId="56" borderId="30" xfId="257" applyNumberFormat="1" applyFont="1" applyFill="1" applyBorder="1" applyAlignment="1">
      <alignment horizontal="center" vertical="center" wrapText="1" shrinkToFit="1"/>
    </xf>
    <xf numFmtId="4" fontId="91" fillId="56" borderId="30" xfId="257" applyNumberFormat="1" applyFont="1" applyFill="1" applyBorder="1" applyAlignment="1">
      <alignment horizontal="center" vertical="center"/>
    </xf>
    <xf numFmtId="4" fontId="108" fillId="67" borderId="44" xfId="270" applyNumberFormat="1" applyFont="1" applyFill="1" applyBorder="1" applyAlignment="1">
      <alignment horizontal="center" vertical="center" wrapText="1"/>
    </xf>
    <xf numFmtId="4" fontId="152" fillId="56" borderId="30" xfId="270" applyNumberFormat="1" applyFont="1" applyFill="1" applyBorder="1" applyAlignment="1">
      <alignment horizontal="center" vertical="center" wrapText="1"/>
    </xf>
    <xf numFmtId="0" fontId="92" fillId="56" borderId="30" xfId="0" applyFont="1" applyFill="1" applyBorder="1" applyAlignment="1">
      <alignment horizontal="center" vertical="center" wrapText="1"/>
    </xf>
    <xf numFmtId="4" fontId="0" fillId="0" borderId="30" xfId="0" applyNumberFormat="1" applyBorder="1" applyAlignment="1">
      <alignment horizontal="center"/>
    </xf>
    <xf numFmtId="4" fontId="92" fillId="56" borderId="30" xfId="257" applyNumberFormat="1" applyFont="1" applyFill="1" applyBorder="1" applyAlignment="1">
      <alignment horizontal="center" vertical="center"/>
    </xf>
    <xf numFmtId="4" fontId="62" fillId="56" borderId="30" xfId="257" applyNumberFormat="1" applyFont="1" applyFill="1" applyBorder="1" applyAlignment="1">
      <alignment horizontal="center" vertical="center"/>
    </xf>
    <xf numFmtId="4" fontId="92" fillId="56" borderId="30" xfId="257" applyNumberFormat="1" applyFont="1" applyFill="1" applyBorder="1" applyAlignment="1">
      <alignment horizontal="center" vertical="center"/>
    </xf>
    <xf numFmtId="4" fontId="62" fillId="56" borderId="30" xfId="257" applyNumberFormat="1" applyFont="1" applyFill="1" applyBorder="1" applyAlignment="1">
      <alignment horizontal="center" vertical="center"/>
    </xf>
    <xf numFmtId="0" fontId="0" fillId="0" borderId="30" xfId="0" applyBorder="1"/>
    <xf numFmtId="4" fontId="0" fillId="0" borderId="30" xfId="0" applyNumberFormat="1" applyBorder="1" applyAlignment="1">
      <alignment horizontal="center" vertical="center"/>
    </xf>
    <xf numFmtId="0" fontId="0" fillId="0" borderId="30" xfId="0" applyFill="1" applyBorder="1" applyAlignment="1">
      <alignment horizontal="center" vertical="center"/>
    </xf>
    <xf numFmtId="0" fontId="15" fillId="0" borderId="30" xfId="0" applyFont="1" applyBorder="1" applyAlignment="1">
      <alignment horizontal="center" vertical="center"/>
    </xf>
    <xf numFmtId="0" fontId="1" fillId="0" borderId="30" xfId="0" applyFont="1" applyBorder="1"/>
    <xf numFmtId="0" fontId="0" fillId="0" borderId="30" xfId="0" applyBorder="1" applyAlignment="1">
      <alignment horizontal="center" vertical="center" wrapText="1"/>
    </xf>
    <xf numFmtId="174" fontId="122" fillId="56" borderId="30" xfId="270" applyNumberFormat="1" applyFont="1" applyFill="1" applyBorder="1" applyAlignment="1">
      <alignment horizontal="center" vertical="center" wrapText="1"/>
    </xf>
    <xf numFmtId="4" fontId="122" fillId="56" borderId="30" xfId="270" applyNumberFormat="1" applyFont="1" applyFill="1" applyBorder="1" applyAlignment="1">
      <alignment horizontal="center" vertical="center" wrapText="1"/>
    </xf>
    <xf numFmtId="172" fontId="154" fillId="67" borderId="30" xfId="270" applyNumberFormat="1" applyFont="1" applyFill="1" applyBorder="1" applyAlignment="1">
      <alignment horizontal="center" vertical="center" wrapText="1"/>
    </xf>
    <xf numFmtId="49" fontId="106" fillId="56" borderId="30" xfId="270" applyNumberFormat="1" applyFont="1" applyFill="1" applyBorder="1" applyAlignment="1">
      <alignment horizontal="center" vertical="center" wrapText="1"/>
    </xf>
    <xf numFmtId="4" fontId="95" fillId="56" borderId="30" xfId="257" applyNumberFormat="1" applyFont="1" applyFill="1" applyBorder="1" applyAlignment="1">
      <alignment horizontal="center" vertical="center"/>
    </xf>
    <xf numFmtId="9" fontId="106" fillId="56" borderId="30" xfId="270" applyNumberFormat="1" applyFont="1" applyFill="1" applyBorder="1" applyAlignment="1">
      <alignment horizontal="center" vertical="center" wrapText="1"/>
    </xf>
    <xf numFmtId="9" fontId="102" fillId="56" borderId="30" xfId="270" applyNumberFormat="1" applyFont="1" applyFill="1" applyBorder="1" applyAlignment="1">
      <alignment horizontal="center" vertical="center" wrapText="1"/>
    </xf>
    <xf numFmtId="0" fontId="106" fillId="56" borderId="30" xfId="270" applyFont="1" applyFill="1" applyBorder="1" applyAlignment="1">
      <alignment horizontal="center" vertical="center" wrapText="1"/>
    </xf>
    <xf numFmtId="0" fontId="122" fillId="56" borderId="40" xfId="270" applyFont="1" applyFill="1" applyBorder="1" applyAlignment="1">
      <alignment horizontal="center" vertical="center" wrapText="1"/>
    </xf>
    <xf numFmtId="0" fontId="122" fillId="56" borderId="30" xfId="0" applyFont="1" applyFill="1" applyBorder="1" applyAlignment="1">
      <alignment horizontal="center" vertical="center"/>
    </xf>
    <xf numFmtId="49" fontId="122" fillId="56" borderId="30" xfId="270" applyNumberFormat="1" applyFont="1" applyFill="1" applyBorder="1" applyAlignment="1">
      <alignment horizontal="center" vertical="center" wrapText="1"/>
    </xf>
    <xf numFmtId="4" fontId="106" fillId="56" borderId="30" xfId="270" applyNumberFormat="1" applyFont="1" applyFill="1" applyBorder="1" applyAlignment="1">
      <alignment vertical="center" wrapText="1"/>
    </xf>
    <xf numFmtId="4" fontId="95" fillId="56" borderId="30" xfId="257" applyNumberFormat="1" applyFont="1" applyFill="1" applyBorder="1" applyAlignment="1">
      <alignment vertical="center"/>
    </xf>
    <xf numFmtId="4" fontId="67" fillId="56" borderId="30" xfId="270" applyNumberFormat="1" applyFont="1" applyFill="1" applyBorder="1" applyAlignment="1">
      <alignment horizontal="center" vertical="center" wrapText="1"/>
    </xf>
    <xf numFmtId="4" fontId="67" fillId="56" borderId="30" xfId="0" applyNumberFormat="1" applyFont="1" applyFill="1" applyBorder="1" applyAlignment="1">
      <alignment horizontal="center" vertical="center"/>
    </xf>
    <xf numFmtId="0" fontId="30" fillId="56" borderId="30" xfId="270" applyFont="1" applyFill="1" applyBorder="1" applyAlignment="1">
      <alignment vertical="center" wrapText="1"/>
    </xf>
    <xf numFmtId="0" fontId="107" fillId="56" borderId="30" xfId="0" applyFont="1" applyFill="1" applyBorder="1" applyAlignment="1">
      <alignment horizontal="center" vertical="center"/>
    </xf>
    <xf numFmtId="0" fontId="67" fillId="56" borderId="30" xfId="0" applyFont="1" applyFill="1" applyBorder="1" applyAlignment="1">
      <alignment horizontal="center" vertical="center"/>
    </xf>
    <xf numFmtId="4" fontId="67" fillId="56" borderId="30" xfId="257" applyNumberFormat="1" applyFont="1" applyFill="1" applyBorder="1" applyAlignment="1">
      <alignment horizontal="center" vertical="center"/>
    </xf>
    <xf numFmtId="0" fontId="107" fillId="56" borderId="30" xfId="270" applyFont="1" applyFill="1" applyBorder="1" applyAlignment="1">
      <alignment vertical="center" wrapText="1"/>
    </xf>
    <xf numFmtId="4" fontId="67" fillId="56" borderId="30" xfId="0" applyNumberFormat="1" applyFont="1" applyFill="1" applyBorder="1" applyAlignment="1">
      <alignment horizontal="center" vertical="center" wrapText="1"/>
    </xf>
    <xf numFmtId="0" fontId="67" fillId="56" borderId="30" xfId="270" applyFont="1" applyFill="1" applyBorder="1" applyAlignment="1">
      <alignment horizontal="center" vertical="center" wrapText="1"/>
    </xf>
    <xf numFmtId="3" fontId="150" fillId="56" borderId="30" xfId="270" applyNumberFormat="1" applyFont="1" applyFill="1" applyBorder="1" applyAlignment="1">
      <alignment vertical="center"/>
    </xf>
    <xf numFmtId="4" fontId="100" fillId="56" borderId="30" xfId="257" applyNumberFormat="1" applyFont="1" applyFill="1" applyBorder="1" applyAlignment="1">
      <alignment horizontal="center" vertical="center"/>
    </xf>
    <xf numFmtId="0" fontId="107" fillId="56" borderId="27" xfId="270" applyFont="1" applyFill="1" applyBorder="1" applyAlignment="1">
      <alignment horizontal="center" vertical="center" wrapText="1"/>
    </xf>
    <xf numFmtId="0" fontId="63" fillId="56" borderId="0" xfId="270" applyFont="1" applyFill="1" applyBorder="1" applyAlignment="1">
      <alignment horizontal="center" vertical="center" wrapText="1"/>
    </xf>
    <xf numFmtId="0" fontId="69" fillId="56" borderId="0" xfId="270" applyFont="1" applyFill="1" applyBorder="1" applyAlignment="1">
      <alignment horizontal="center" vertical="center" wrapText="1"/>
    </xf>
    <xf numFmtId="0" fontId="70" fillId="56" borderId="0" xfId="270" applyFont="1" applyFill="1" applyBorder="1" applyAlignment="1">
      <alignment horizontal="center" vertical="center" wrapText="1"/>
    </xf>
    <xf numFmtId="0" fontId="63" fillId="56" borderId="0" xfId="270" applyFont="1" applyFill="1" applyBorder="1" applyAlignment="1">
      <alignment vertical="center" wrapText="1"/>
    </xf>
    <xf numFmtId="0" fontId="71" fillId="56" borderId="0" xfId="270" applyFont="1" applyFill="1" applyBorder="1" applyAlignment="1">
      <alignment horizontal="left" vertical="center" wrapText="1"/>
    </xf>
    <xf numFmtId="0" fontId="71" fillId="56" borderId="0" xfId="270" applyFont="1" applyFill="1" applyBorder="1" applyAlignment="1">
      <alignment vertical="center" wrapText="1"/>
    </xf>
    <xf numFmtId="4" fontId="63" fillId="56" borderId="0" xfId="270" applyNumberFormat="1" applyFont="1" applyFill="1" applyBorder="1" applyAlignment="1">
      <alignment horizontal="center" vertical="center" wrapText="1"/>
    </xf>
    <xf numFmtId="4" fontId="63" fillId="56" borderId="0" xfId="270" applyNumberFormat="1" applyFont="1" applyFill="1" applyBorder="1" applyAlignment="1">
      <alignment vertical="center" wrapText="1"/>
    </xf>
    <xf numFmtId="0" fontId="153" fillId="56" borderId="0" xfId="270" applyFont="1" applyFill="1" applyAlignment="1">
      <alignment vertical="center" wrapText="1"/>
    </xf>
    <xf numFmtId="0" fontId="102" fillId="56" borderId="0" xfId="270" applyFont="1" applyFill="1" applyAlignment="1">
      <alignment vertical="center" wrapText="1"/>
    </xf>
    <xf numFmtId="0" fontId="61" fillId="56" borderId="0" xfId="270" applyFont="1" applyFill="1" applyAlignment="1">
      <alignment vertical="center" wrapText="1"/>
    </xf>
    <xf numFmtId="0" fontId="61" fillId="56" borderId="0" xfId="270" applyFont="1" applyFill="1" applyBorder="1" applyAlignment="1">
      <alignment vertical="center" wrapText="1"/>
    </xf>
    <xf numFmtId="0" fontId="107" fillId="56" borderId="30" xfId="257" applyFont="1" applyFill="1" applyBorder="1" applyAlignment="1">
      <alignment horizontal="left" vertical="center" wrapText="1"/>
    </xf>
    <xf numFmtId="0" fontId="30" fillId="56" borderId="30" xfId="270" applyFont="1" applyFill="1" applyBorder="1" applyAlignment="1">
      <alignment horizontal="center" vertical="center" wrapText="1"/>
    </xf>
    <xf numFmtId="1" fontId="122" fillId="56" borderId="30" xfId="270" applyNumberFormat="1" applyFont="1" applyFill="1" applyBorder="1" applyAlignment="1">
      <alignment horizontal="center" vertical="center" wrapText="1"/>
    </xf>
    <xf numFmtId="0" fontId="106" fillId="56" borderId="30" xfId="257" applyFont="1" applyFill="1" applyBorder="1" applyAlignment="1">
      <alignment horizontal="left" vertical="center" wrapText="1"/>
    </xf>
    <xf numFmtId="4" fontId="107" fillId="56" borderId="30" xfId="270" applyNumberFormat="1" applyFont="1" applyFill="1" applyBorder="1" applyAlignment="1">
      <alignment horizontal="center" vertical="center" wrapText="1"/>
    </xf>
    <xf numFmtId="0" fontId="107" fillId="56" borderId="30" xfId="257" applyFont="1" applyFill="1" applyBorder="1" applyAlignment="1">
      <alignment horizontal="left" vertical="center"/>
    </xf>
    <xf numFmtId="0" fontId="106" fillId="56" borderId="30" xfId="0" applyFont="1" applyFill="1" applyBorder="1" applyAlignment="1">
      <alignment horizontal="center" vertical="center" wrapText="1"/>
    </xf>
    <xf numFmtId="172" fontId="95" fillId="67" borderId="30" xfId="270" applyNumberFormat="1" applyFont="1" applyFill="1" applyBorder="1" applyAlignment="1">
      <alignment horizontal="center" vertical="center" wrapText="1"/>
    </xf>
    <xf numFmtId="4" fontId="94" fillId="56" borderId="40" xfId="257" applyNumberFormat="1" applyFont="1" applyFill="1" applyBorder="1" applyAlignment="1">
      <alignment horizontal="center" vertical="center"/>
    </xf>
    <xf numFmtId="0" fontId="98" fillId="56" borderId="30" xfId="270" applyFont="1" applyFill="1" applyBorder="1" applyAlignment="1">
      <alignment horizontal="center" vertical="center" wrapText="1"/>
    </xf>
    <xf numFmtId="0" fontId="95" fillId="56" borderId="31" xfId="270" applyFont="1" applyFill="1" applyBorder="1" applyAlignment="1">
      <alignment horizontal="center" vertical="center" wrapText="1"/>
    </xf>
    <xf numFmtId="0" fontId="95" fillId="56" borderId="30" xfId="257" applyFont="1" applyFill="1" applyBorder="1" applyAlignment="1">
      <alignment horizontal="left" vertical="center" wrapText="1"/>
    </xf>
    <xf numFmtId="0" fontId="95" fillId="56" borderId="47" xfId="257" applyFont="1" applyFill="1" applyBorder="1" applyAlignment="1">
      <alignment horizontal="center" vertical="center"/>
    </xf>
    <xf numFmtId="0" fontId="97" fillId="56" borderId="30" xfId="270" applyFont="1" applyFill="1" applyBorder="1" applyAlignment="1">
      <alignment horizontal="center" vertical="center" wrapText="1"/>
    </xf>
    <xf numFmtId="3" fontId="76" fillId="56" borderId="30" xfId="270" applyNumberFormat="1" applyFont="1" applyFill="1" applyBorder="1" applyAlignment="1">
      <alignment horizontal="center" vertical="center" wrapText="1"/>
    </xf>
    <xf numFmtId="0" fontId="92" fillId="56" borderId="36" xfId="270" applyFont="1" applyFill="1" applyBorder="1" applyAlignment="1">
      <alignment horizontal="center" vertical="center" wrapText="1"/>
    </xf>
    <xf numFmtId="0" fontId="95" fillId="56" borderId="45" xfId="257" applyFont="1" applyFill="1" applyBorder="1" applyAlignment="1">
      <alignment horizontal="center" vertical="center"/>
    </xf>
    <xf numFmtId="0" fontId="76" fillId="56" borderId="30" xfId="270" applyFont="1" applyFill="1" applyBorder="1" applyAlignment="1">
      <alignment horizontal="center" vertical="center" wrapText="1"/>
    </xf>
    <xf numFmtId="0" fontId="97" fillId="56" borderId="31" xfId="270" applyFont="1" applyFill="1" applyBorder="1" applyAlignment="1">
      <alignment horizontal="center" vertical="center" wrapText="1"/>
    </xf>
    <xf numFmtId="0" fontId="95" fillId="56" borderId="30" xfId="257" applyFont="1" applyFill="1" applyBorder="1" applyAlignment="1">
      <alignment horizontal="center" vertical="center" wrapText="1"/>
    </xf>
    <xf numFmtId="0" fontId="95" fillId="56" borderId="45" xfId="257" applyFont="1" applyFill="1" applyBorder="1" applyAlignment="1">
      <alignment horizontal="center" vertical="center" wrapText="1"/>
    </xf>
    <xf numFmtId="0" fontId="95" fillId="56" borderId="40" xfId="270" applyFont="1" applyFill="1" applyBorder="1" applyAlignment="1">
      <alignment horizontal="center" vertical="center" wrapText="1"/>
    </xf>
    <xf numFmtId="0" fontId="95" fillId="56" borderId="42" xfId="270" applyFont="1" applyFill="1" applyBorder="1" applyAlignment="1">
      <alignment horizontal="center" vertical="center" wrapText="1"/>
    </xf>
    <xf numFmtId="0" fontId="95" fillId="56" borderId="40" xfId="257" applyFont="1" applyFill="1" applyBorder="1" applyAlignment="1">
      <alignment horizontal="left" vertical="center" wrapText="1"/>
    </xf>
    <xf numFmtId="0" fontId="95" fillId="56" borderId="46" xfId="257" applyFont="1" applyFill="1" applyBorder="1" applyAlignment="1">
      <alignment horizontal="center" vertical="center" wrapText="1"/>
    </xf>
    <xf numFmtId="0" fontId="97" fillId="56" borderId="40" xfId="270" applyFont="1" applyFill="1" applyBorder="1" applyAlignment="1">
      <alignment horizontal="center" vertical="center" wrapText="1"/>
    </xf>
    <xf numFmtId="0" fontId="76" fillId="56" borderId="40" xfId="270" applyFont="1" applyFill="1" applyBorder="1" applyAlignment="1">
      <alignment horizontal="center" vertical="center" wrapText="1"/>
    </xf>
    <xf numFmtId="0" fontId="92" fillId="56" borderId="55" xfId="270" applyFont="1" applyFill="1" applyBorder="1" applyAlignment="1">
      <alignment horizontal="center" vertical="center" wrapText="1"/>
    </xf>
    <xf numFmtId="174" fontId="129" fillId="56" borderId="30" xfId="270" applyNumberFormat="1" applyFont="1" applyFill="1" applyBorder="1" applyAlignment="1">
      <alignment horizontal="center" vertical="center" wrapText="1"/>
    </xf>
    <xf numFmtId="4" fontId="129" fillId="56" borderId="30" xfId="270" applyNumberFormat="1" applyFont="1" applyFill="1" applyBorder="1" applyAlignment="1">
      <alignment horizontal="center" vertical="center" wrapText="1"/>
    </xf>
    <xf numFmtId="0" fontId="115" fillId="56" borderId="0" xfId="270" applyFont="1" applyFill="1" applyAlignment="1">
      <alignment vertical="center" wrapText="1"/>
    </xf>
    <xf numFmtId="4" fontId="106" fillId="56" borderId="30" xfId="270" applyNumberFormat="1" applyFont="1" applyFill="1" applyBorder="1" applyAlignment="1">
      <alignment horizontal="center" vertical="center" wrapText="1"/>
    </xf>
    <xf numFmtId="3" fontId="20" fillId="58" borderId="36" xfId="269" applyNumberFormat="1" applyFont="1" applyFill="1" applyBorder="1" applyAlignment="1">
      <alignment horizontal="center" vertical="center" wrapText="1" shrinkToFit="1"/>
    </xf>
    <xf numFmtId="3" fontId="20" fillId="58" borderId="33" xfId="269" applyNumberFormat="1" applyFont="1" applyFill="1" applyBorder="1" applyAlignment="1">
      <alignment horizontal="center" vertical="center" wrapText="1" shrinkToFit="1"/>
    </xf>
    <xf numFmtId="3" fontId="25" fillId="63" borderId="24" xfId="269" applyNumberFormat="1" applyFont="1" applyFill="1" applyBorder="1" applyAlignment="1">
      <alignment vertical="center"/>
    </xf>
    <xf numFmtId="3" fontId="25" fillId="63" borderId="46" xfId="269" applyNumberFormat="1" applyFont="1" applyFill="1" applyBorder="1" applyAlignment="1">
      <alignment vertical="center"/>
    </xf>
    <xf numFmtId="3" fontId="25" fillId="63" borderId="25" xfId="269" applyNumberFormat="1" applyFont="1" applyFill="1" applyBorder="1" applyAlignment="1">
      <alignment vertical="center"/>
    </xf>
    <xf numFmtId="3" fontId="25" fillId="63" borderId="45" xfId="269" applyNumberFormat="1" applyFont="1" applyFill="1" applyBorder="1" applyAlignment="1">
      <alignment vertical="center"/>
    </xf>
    <xf numFmtId="3" fontId="22" fillId="61" borderId="22" xfId="269" applyNumberFormat="1" applyFont="1" applyFill="1" applyBorder="1" applyAlignment="1">
      <alignment horizontal="center" vertical="center" wrapText="1"/>
    </xf>
    <xf numFmtId="3" fontId="22" fillId="61" borderId="30" xfId="269" applyNumberFormat="1" applyFont="1" applyFill="1" applyBorder="1" applyAlignment="1">
      <alignment horizontal="center" vertical="center"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shrinkToFit="1"/>
    </xf>
    <xf numFmtId="3" fontId="20" fillId="58" borderId="27" xfId="269" applyNumberFormat="1" applyFont="1" applyFill="1" applyBorder="1" applyAlignment="1">
      <alignment horizontal="center" vertical="center" wrapText="1" shrinkToFit="1"/>
    </xf>
    <xf numFmtId="0" fontId="75" fillId="63" borderId="43" xfId="269" applyFont="1" applyFill="1" applyBorder="1" applyAlignment="1">
      <alignment horizontal="center" vertical="center"/>
    </xf>
    <xf numFmtId="0" fontId="75" fillId="63" borderId="50" xfId="269" applyFont="1" applyFill="1" applyBorder="1" applyAlignment="1">
      <alignment horizontal="center" vertical="center"/>
    </xf>
    <xf numFmtId="0" fontId="75" fillId="63" borderId="66" xfId="269" applyFont="1" applyFill="1" applyBorder="1" applyAlignment="1">
      <alignment horizontal="center" vertical="center"/>
    </xf>
    <xf numFmtId="3" fontId="25" fillId="63" borderId="64" xfId="269" applyNumberFormat="1" applyFont="1" applyFill="1" applyBorder="1" applyAlignment="1">
      <alignment horizontal="left" vertical="center"/>
    </xf>
    <xf numFmtId="3" fontId="25" fillId="63" borderId="65" xfId="269" applyNumberFormat="1" applyFont="1" applyFill="1" applyBorder="1" applyAlignment="1">
      <alignment horizontal="left" vertical="center"/>
    </xf>
    <xf numFmtId="3" fontId="25" fillId="63" borderId="25" xfId="269" applyNumberFormat="1" applyFont="1" applyFill="1" applyBorder="1" applyAlignment="1">
      <alignment horizontal="left" vertical="center"/>
    </xf>
    <xf numFmtId="3" fontId="25" fillId="63" borderId="37" xfId="269" applyNumberFormat="1" applyFont="1" applyFill="1" applyBorder="1" applyAlignment="1">
      <alignment horizontal="left" vertical="center"/>
    </xf>
    <xf numFmtId="3" fontId="20" fillId="61" borderId="30" xfId="269" applyNumberFormat="1" applyFont="1" applyFill="1" applyBorder="1" applyAlignment="1">
      <alignment horizontal="center" vertical="center"/>
    </xf>
    <xf numFmtId="3" fontId="20" fillId="61" borderId="30"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0" fontId="21" fillId="62" borderId="28" xfId="271" applyNumberFormat="1" applyFont="1" applyFill="1" applyBorder="1" applyAlignment="1">
      <alignment horizontal="center" vertical="center" wrapText="1"/>
    </xf>
    <xf numFmtId="0" fontId="21" fillId="62" borderId="34" xfId="271" applyNumberFormat="1" applyFont="1" applyFill="1" applyBorder="1" applyAlignment="1">
      <alignment horizontal="center" vertical="center" wrapText="1"/>
    </xf>
    <xf numFmtId="0" fontId="21" fillId="62" borderId="22" xfId="271" applyNumberFormat="1" applyFont="1" applyFill="1" applyBorder="1" applyAlignment="1">
      <alignment horizontal="center" vertical="center" wrapText="1"/>
    </xf>
    <xf numFmtId="0" fontId="21" fillId="62" borderId="30" xfId="271" applyNumberFormat="1" applyFont="1" applyFill="1" applyBorder="1" applyAlignment="1">
      <alignment horizontal="center" vertical="center" wrapText="1"/>
    </xf>
    <xf numFmtId="0" fontId="22" fillId="61" borderId="57" xfId="269" applyNumberFormat="1" applyFont="1" applyFill="1" applyBorder="1" applyAlignment="1">
      <alignment horizontal="center" vertical="center" wrapText="1"/>
    </xf>
    <xf numFmtId="0" fontId="22" fillId="61" borderId="78" xfId="269" applyNumberFormat="1" applyFont="1" applyFill="1" applyBorder="1" applyAlignment="1">
      <alignment horizontal="center" vertical="center" wrapText="1"/>
    </xf>
    <xf numFmtId="0" fontId="22" fillId="61" borderId="40" xfId="269" applyNumberFormat="1" applyFont="1" applyFill="1" applyBorder="1" applyAlignment="1">
      <alignment horizontal="center" vertical="center" wrapText="1"/>
    </xf>
    <xf numFmtId="0" fontId="20" fillId="58" borderId="34" xfId="269" applyNumberFormat="1" applyFont="1" applyFill="1" applyBorder="1" applyAlignment="1">
      <alignment horizontal="center" vertical="center" wrapText="1"/>
    </xf>
    <xf numFmtId="0" fontId="20" fillId="58" borderId="35"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xf>
    <xf numFmtId="0" fontId="20" fillId="58" borderId="36" xfId="269" applyNumberFormat="1" applyFont="1" applyFill="1" applyBorder="1" applyAlignment="1">
      <alignment horizontal="center" vertical="center"/>
    </xf>
    <xf numFmtId="1" fontId="26" fillId="0" borderId="68" xfId="271" applyNumberFormat="1" applyFont="1" applyBorder="1" applyAlignment="1">
      <alignment horizontal="center" vertical="center"/>
    </xf>
    <xf numFmtId="1" fontId="26" fillId="0" borderId="69" xfId="271" applyNumberFormat="1" applyFont="1" applyBorder="1" applyAlignment="1">
      <alignment horizontal="center" vertical="center"/>
    </xf>
    <xf numFmtId="1" fontId="26" fillId="0" borderId="70" xfId="271" applyNumberFormat="1" applyFont="1" applyBorder="1" applyAlignment="1">
      <alignment horizontal="center" vertical="center"/>
    </xf>
    <xf numFmtId="0" fontId="57" fillId="63" borderId="28" xfId="270" applyFont="1" applyFill="1" applyBorder="1" applyAlignment="1">
      <alignment vertical="center" wrapText="1"/>
    </xf>
    <xf numFmtId="0" fontId="57" fillId="63" borderId="35" xfId="270" applyFont="1" applyFill="1" applyBorder="1" applyAlignment="1">
      <alignment vertical="center" wrapText="1"/>
    </xf>
    <xf numFmtId="1" fontId="74" fillId="63" borderId="60" xfId="271" applyNumberFormat="1" applyFont="1" applyFill="1" applyBorder="1" applyAlignment="1">
      <alignment horizontal="center" vertical="center"/>
    </xf>
    <xf numFmtId="1" fontId="74" fillId="63" borderId="20" xfId="271" applyNumberFormat="1" applyFont="1" applyFill="1" applyBorder="1" applyAlignment="1">
      <alignment horizontal="center" vertical="center"/>
    </xf>
    <xf numFmtId="1" fontId="74" fillId="63" borderId="52" xfId="271" applyNumberFormat="1" applyFont="1" applyFill="1" applyBorder="1" applyAlignment="1">
      <alignment horizontal="center" vertical="center"/>
    </xf>
    <xf numFmtId="3" fontId="74" fillId="63" borderId="60" xfId="271" applyNumberFormat="1" applyFont="1" applyFill="1" applyBorder="1" applyAlignment="1">
      <alignment horizontal="center" vertical="center"/>
    </xf>
    <xf numFmtId="3" fontId="74" fillId="63" borderId="61" xfId="271" applyNumberFormat="1" applyFont="1" applyFill="1" applyBorder="1" applyAlignment="1">
      <alignment horizontal="center" vertical="center"/>
    </xf>
    <xf numFmtId="3" fontId="74" fillId="63" borderId="20" xfId="271" applyNumberFormat="1" applyFont="1" applyFill="1" applyBorder="1" applyAlignment="1">
      <alignment horizontal="center" vertical="center"/>
    </xf>
    <xf numFmtId="3" fontId="74" fillId="63" borderId="62" xfId="271" applyNumberFormat="1" applyFont="1" applyFill="1" applyBorder="1" applyAlignment="1">
      <alignment horizontal="center" vertical="center"/>
    </xf>
    <xf numFmtId="3" fontId="74" fillId="63" borderId="52" xfId="271" applyNumberFormat="1" applyFont="1" applyFill="1" applyBorder="1" applyAlignment="1">
      <alignment horizontal="center" vertical="center"/>
    </xf>
    <xf numFmtId="3" fontId="74" fillId="63" borderId="63" xfId="271" applyNumberFormat="1" applyFont="1" applyFill="1" applyBorder="1" applyAlignment="1">
      <alignment horizontal="center" vertical="center"/>
    </xf>
    <xf numFmtId="3" fontId="21" fillId="61" borderId="64" xfId="271" applyNumberFormat="1" applyFont="1" applyFill="1" applyBorder="1" applyAlignment="1">
      <alignment horizontal="center" vertical="center"/>
    </xf>
    <xf numFmtId="3" fontId="21" fillId="61" borderId="71" xfId="271" applyNumberFormat="1" applyFont="1" applyFill="1" applyBorder="1" applyAlignment="1">
      <alignment horizontal="center" vertical="center"/>
    </xf>
    <xf numFmtId="3" fontId="21" fillId="61" borderId="65" xfId="271" applyNumberFormat="1" applyFont="1" applyFill="1" applyBorder="1" applyAlignment="1">
      <alignment horizontal="center" vertical="center"/>
    </xf>
    <xf numFmtId="3" fontId="21" fillId="58" borderId="28"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8" borderId="35" xfId="271" applyNumberFormat="1" applyFont="1" applyFill="1" applyBorder="1" applyAlignment="1">
      <alignment horizontal="center" vertical="center"/>
    </xf>
    <xf numFmtId="3" fontId="20" fillId="61" borderId="25" xfId="269" applyNumberFormat="1" applyFont="1" applyFill="1" applyBorder="1" applyAlignment="1">
      <alignment horizontal="center" vertical="center" wrapText="1"/>
    </xf>
    <xf numFmtId="3" fontId="20" fillId="61" borderId="45" xfId="269" applyNumberFormat="1" applyFont="1" applyFill="1" applyBorder="1" applyAlignment="1">
      <alignment horizontal="center" vertical="center" wrapText="1"/>
    </xf>
    <xf numFmtId="3" fontId="25" fillId="63" borderId="26" xfId="269" applyNumberFormat="1" applyFont="1" applyFill="1" applyBorder="1" applyAlignment="1">
      <alignment vertical="center"/>
    </xf>
    <xf numFmtId="3" fontId="25" fillId="63" borderId="56" xfId="269" applyNumberFormat="1" applyFont="1" applyFill="1" applyBorder="1" applyAlignment="1">
      <alignment vertical="center"/>
    </xf>
    <xf numFmtId="0" fontId="19" fillId="0" borderId="68" xfId="269" applyFont="1" applyBorder="1" applyAlignment="1">
      <alignment horizontal="center"/>
    </xf>
    <xf numFmtId="0" fontId="19" fillId="0" borderId="69" xfId="269" applyFont="1" applyBorder="1" applyAlignment="1">
      <alignment horizontal="center"/>
    </xf>
    <xf numFmtId="0" fontId="19" fillId="0" borderId="70" xfId="269" applyFont="1" applyBorder="1" applyAlignment="1">
      <alignment horizontal="center"/>
    </xf>
    <xf numFmtId="3" fontId="25" fillId="58" borderId="28" xfId="269" applyNumberFormat="1" applyFont="1" applyFill="1" applyBorder="1" applyAlignment="1">
      <alignment horizontal="center" vertical="center"/>
    </xf>
    <xf numFmtId="3" fontId="25" fillId="58" borderId="34" xfId="269" applyNumberFormat="1" applyFont="1" applyFill="1" applyBorder="1" applyAlignment="1">
      <alignment horizontal="center" vertical="center"/>
    </xf>
    <xf numFmtId="3" fontId="25" fillId="58" borderId="35" xfId="269" applyNumberFormat="1" applyFont="1" applyFill="1" applyBorder="1" applyAlignment="1">
      <alignment horizontal="center" vertical="center"/>
    </xf>
    <xf numFmtId="3" fontId="25" fillId="63" borderId="26" xfId="269" applyNumberFormat="1" applyFont="1" applyFill="1" applyBorder="1" applyAlignment="1">
      <alignment horizontal="left" vertical="center"/>
    </xf>
    <xf numFmtId="3" fontId="25" fillId="63" borderId="38" xfId="269" applyNumberFormat="1" applyFont="1" applyFill="1" applyBorder="1" applyAlignment="1">
      <alignment horizontal="left" vertical="center"/>
    </xf>
    <xf numFmtId="3" fontId="20" fillId="61" borderId="36" xfId="269" applyNumberFormat="1" applyFont="1" applyFill="1" applyBorder="1" applyAlignment="1">
      <alignment horizontal="center" vertical="center" wrapText="1"/>
    </xf>
    <xf numFmtId="3" fontId="20" fillId="61" borderId="33" xfId="269" applyNumberFormat="1" applyFont="1" applyFill="1" applyBorder="1" applyAlignment="1">
      <alignment horizontal="center" vertical="center" wrapText="1"/>
    </xf>
    <xf numFmtId="3" fontId="20" fillId="58" borderId="22"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xf>
    <xf numFmtId="3" fontId="21" fillId="62" borderId="26" xfId="271" applyNumberFormat="1" applyFont="1" applyFill="1" applyBorder="1" applyAlignment="1">
      <alignment horizontal="left" vertical="center" wrapText="1"/>
    </xf>
    <xf numFmtId="3" fontId="21" fillId="62" borderId="56" xfId="271" applyNumberFormat="1" applyFont="1" applyFill="1" applyBorder="1" applyAlignment="1">
      <alignment horizontal="left" vertical="center" wrapText="1"/>
    </xf>
    <xf numFmtId="0" fontId="22" fillId="62" borderId="25" xfId="269" applyNumberFormat="1" applyFont="1" applyFill="1" applyBorder="1" applyAlignment="1">
      <alignment horizontal="left" vertical="center" wrapText="1"/>
    </xf>
    <xf numFmtId="0" fontId="22" fillId="62" borderId="45" xfId="269" applyNumberFormat="1" applyFont="1" applyFill="1" applyBorder="1" applyAlignment="1">
      <alignment horizontal="left" vertical="center" wrapText="1"/>
    </xf>
    <xf numFmtId="0" fontId="22" fillId="62" borderId="26" xfId="269" applyNumberFormat="1" applyFont="1" applyFill="1" applyBorder="1" applyAlignment="1">
      <alignment horizontal="left" vertical="center" wrapText="1"/>
    </xf>
    <xf numFmtId="0" fontId="22" fillId="62" borderId="56" xfId="269" applyNumberFormat="1" applyFont="1" applyFill="1" applyBorder="1" applyAlignment="1">
      <alignment horizontal="left" vertical="center" wrapText="1"/>
    </xf>
    <xf numFmtId="0" fontId="19" fillId="0" borderId="51" xfId="269" applyFont="1" applyBorder="1" applyAlignment="1">
      <alignment horizontal="center" vertical="center" wrapText="1"/>
    </xf>
    <xf numFmtId="1" fontId="21" fillId="63" borderId="43" xfId="271" applyNumberFormat="1" applyFont="1" applyFill="1" applyBorder="1" applyAlignment="1">
      <alignment horizontal="center" vertical="center"/>
    </xf>
    <xf numFmtId="1" fontId="21" fillId="63" borderId="50" xfId="271" applyNumberFormat="1" applyFont="1" applyFill="1" applyBorder="1" applyAlignment="1">
      <alignment horizontal="center" vertical="center"/>
    </xf>
    <xf numFmtId="1" fontId="21" fillId="63" borderId="66" xfId="271" applyNumberFormat="1" applyFont="1" applyFill="1" applyBorder="1" applyAlignment="1">
      <alignment horizontal="center" vertical="center"/>
    </xf>
    <xf numFmtId="3" fontId="21" fillId="63" borderId="60" xfId="271" applyNumberFormat="1" applyFont="1" applyFill="1" applyBorder="1" applyAlignment="1">
      <alignment horizontal="center" vertical="center"/>
    </xf>
    <xf numFmtId="3" fontId="21" fillId="63" borderId="61" xfId="271" applyNumberFormat="1" applyFont="1" applyFill="1" applyBorder="1" applyAlignment="1">
      <alignment horizontal="center" vertical="center"/>
    </xf>
    <xf numFmtId="3" fontId="21" fillId="63" borderId="20" xfId="271" applyNumberFormat="1" applyFont="1" applyFill="1" applyBorder="1" applyAlignment="1">
      <alignment horizontal="center" vertical="center"/>
    </xf>
    <xf numFmtId="3" fontId="21" fillId="63" borderId="62" xfId="271" applyNumberFormat="1" applyFont="1" applyFill="1" applyBorder="1" applyAlignment="1">
      <alignment horizontal="center" vertical="center"/>
    </xf>
    <xf numFmtId="3" fontId="21" fillId="63" borderId="52" xfId="271" applyNumberFormat="1" applyFont="1" applyFill="1" applyBorder="1" applyAlignment="1">
      <alignment horizontal="center" vertical="center"/>
    </xf>
    <xf numFmtId="3" fontId="21" fillId="63" borderId="63" xfId="271" applyNumberFormat="1" applyFont="1" applyFill="1" applyBorder="1" applyAlignment="1">
      <alignment horizontal="center" vertical="center"/>
    </xf>
    <xf numFmtId="3" fontId="21" fillId="47" borderId="28"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7" borderId="35" xfId="271" applyNumberFormat="1" applyFont="1" applyFill="1" applyBorder="1" applyAlignment="1">
      <alignment horizontal="center" vertical="center"/>
    </xf>
    <xf numFmtId="3" fontId="21" fillId="48" borderId="28"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48" borderId="35" xfId="271" applyNumberFormat="1" applyFont="1" applyFill="1" applyBorder="1" applyAlignment="1">
      <alignment horizontal="center" vertical="center"/>
    </xf>
    <xf numFmtId="3" fontId="21" fillId="52" borderId="28"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2" borderId="35" xfId="271" applyNumberFormat="1" applyFont="1" applyFill="1" applyBorder="1" applyAlignment="1">
      <alignment horizontal="center" vertical="center"/>
    </xf>
    <xf numFmtId="3" fontId="21" fillId="57" borderId="28" xfId="271" applyNumberFormat="1" applyFont="1" applyFill="1" applyBorder="1" applyAlignment="1">
      <alignment horizontal="center" vertical="center"/>
    </xf>
    <xf numFmtId="3" fontId="21" fillId="57" borderId="34" xfId="271" applyNumberFormat="1" applyFont="1" applyFill="1" applyBorder="1" applyAlignment="1">
      <alignment horizontal="center" vertical="center"/>
    </xf>
    <xf numFmtId="3" fontId="21" fillId="57" borderId="35" xfId="271" applyNumberFormat="1" applyFont="1" applyFill="1" applyBorder="1" applyAlignment="1">
      <alignment horizontal="center" vertical="center"/>
    </xf>
    <xf numFmtId="3" fontId="21" fillId="53" borderId="28"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1" fillId="53" borderId="35" xfId="271" applyNumberFormat="1" applyFont="1" applyFill="1" applyBorder="1" applyAlignment="1">
      <alignment horizontal="center" vertical="center"/>
    </xf>
    <xf numFmtId="3" fontId="22" fillId="63" borderId="25" xfId="269" applyNumberFormat="1" applyFont="1" applyFill="1" applyBorder="1" applyAlignment="1">
      <alignment horizontal="left" vertical="center" wrapText="1"/>
    </xf>
    <xf numFmtId="3" fontId="22" fillId="63" borderId="37" xfId="269" applyNumberFormat="1" applyFont="1" applyFill="1" applyBorder="1" applyAlignment="1">
      <alignment horizontal="left" vertical="center" wrapText="1"/>
    </xf>
    <xf numFmtId="3" fontId="22" fillId="63" borderId="25" xfId="269" applyNumberFormat="1" applyFont="1" applyFill="1" applyBorder="1" applyAlignment="1">
      <alignment horizontal="left" vertical="center"/>
    </xf>
    <xf numFmtId="3" fontId="22" fillId="63" borderId="37" xfId="269" applyNumberFormat="1" applyFont="1" applyFill="1" applyBorder="1" applyAlignment="1">
      <alignment horizontal="left" vertical="center"/>
    </xf>
    <xf numFmtId="3" fontId="22" fillId="63" borderId="26" xfId="269" applyNumberFormat="1" applyFont="1" applyFill="1" applyBorder="1" applyAlignment="1">
      <alignment horizontal="left" vertical="center" wrapText="1"/>
    </xf>
    <xf numFmtId="3" fontId="22" fillId="63" borderId="67" xfId="269" applyNumberFormat="1" applyFont="1" applyFill="1" applyBorder="1" applyAlignment="1">
      <alignment horizontal="left" vertical="center" wrapText="1"/>
    </xf>
    <xf numFmtId="0" fontId="79" fillId="0" borderId="60" xfId="269" applyFont="1" applyFill="1" applyBorder="1" applyAlignment="1">
      <alignment horizontal="center" vertical="center"/>
    </xf>
    <xf numFmtId="0" fontId="79" fillId="0" borderId="21" xfId="269" applyFont="1" applyFill="1" applyBorder="1" applyAlignment="1">
      <alignment horizontal="center" vertical="center"/>
    </xf>
    <xf numFmtId="0" fontId="79" fillId="0" borderId="61" xfId="269" applyFont="1" applyFill="1" applyBorder="1" applyAlignment="1">
      <alignment horizontal="center" vertical="center"/>
    </xf>
    <xf numFmtId="3" fontId="20" fillId="63" borderId="60" xfId="269" applyNumberFormat="1" applyFont="1" applyFill="1" applyBorder="1" applyAlignment="1">
      <alignment horizontal="center" vertical="center" wrapText="1"/>
    </xf>
    <xf numFmtId="3" fontId="20" fillId="63" borderId="21" xfId="269" applyNumberFormat="1" applyFont="1" applyFill="1" applyBorder="1" applyAlignment="1">
      <alignment horizontal="center" vertical="center" wrapText="1"/>
    </xf>
    <xf numFmtId="3" fontId="20" fillId="63" borderId="74" xfId="269" applyNumberFormat="1" applyFont="1" applyFill="1" applyBorder="1" applyAlignment="1">
      <alignment horizontal="center" vertical="center" wrapText="1"/>
    </xf>
    <xf numFmtId="3" fontId="20" fillId="63" borderId="24" xfId="269" applyNumberFormat="1" applyFont="1" applyFill="1" applyBorder="1" applyAlignment="1">
      <alignment horizontal="center" vertical="center" wrapText="1"/>
    </xf>
    <xf numFmtId="3" fontId="20" fillId="63" borderId="53" xfId="269" applyNumberFormat="1" applyFont="1" applyFill="1" applyBorder="1" applyAlignment="1">
      <alignment horizontal="center" vertical="center" wrapText="1"/>
    </xf>
    <xf numFmtId="3" fontId="20" fillId="63" borderId="46" xfId="269" applyNumberFormat="1" applyFont="1" applyFill="1" applyBorder="1" applyAlignment="1">
      <alignment horizontal="center" vertical="center" wrapText="1"/>
    </xf>
    <xf numFmtId="3" fontId="20" fillId="63" borderId="57" xfId="269" applyNumberFormat="1" applyFont="1" applyFill="1" applyBorder="1" applyAlignment="1">
      <alignment horizontal="center" vertical="center" wrapText="1"/>
    </xf>
    <xf numFmtId="3" fontId="20" fillId="63" borderId="40" xfId="269" applyNumberFormat="1" applyFont="1" applyFill="1" applyBorder="1" applyAlignment="1">
      <alignment horizontal="center" vertical="center" wrapText="1"/>
    </xf>
    <xf numFmtId="3" fontId="20" fillId="63" borderId="29" xfId="269" applyNumberFormat="1" applyFont="1" applyFill="1" applyBorder="1" applyAlignment="1">
      <alignment horizontal="center" vertical="center" wrapText="1"/>
    </xf>
    <xf numFmtId="3" fontId="20" fillId="63" borderId="71" xfId="269" applyNumberFormat="1" applyFont="1" applyFill="1" applyBorder="1" applyAlignment="1">
      <alignment horizontal="center" vertical="center" wrapText="1"/>
    </xf>
    <xf numFmtId="3" fontId="20" fillId="63" borderId="41" xfId="269" applyNumberFormat="1" applyFont="1" applyFill="1" applyBorder="1" applyAlignment="1">
      <alignment horizontal="center" vertical="center" wrapText="1"/>
    </xf>
    <xf numFmtId="3" fontId="20" fillId="64" borderId="64" xfId="269" applyNumberFormat="1" applyFont="1" applyFill="1" applyBorder="1" applyAlignment="1">
      <alignment horizontal="center" vertical="center" wrapText="1"/>
    </xf>
    <xf numFmtId="3" fontId="20" fillId="64" borderId="71" xfId="269" applyNumberFormat="1" applyFont="1" applyFill="1" applyBorder="1" applyAlignment="1">
      <alignment horizontal="center" vertical="center" wrapText="1"/>
    </xf>
    <xf numFmtId="3" fontId="20" fillId="64" borderId="65" xfId="269" applyNumberFormat="1" applyFont="1" applyFill="1" applyBorder="1" applyAlignment="1">
      <alignment horizontal="center" vertical="center" wrapText="1"/>
    </xf>
    <xf numFmtId="3" fontId="20" fillId="63" borderId="58" xfId="269" applyNumberFormat="1" applyFont="1" applyFill="1" applyBorder="1" applyAlignment="1">
      <alignment horizontal="center" vertical="center" wrapText="1"/>
    </xf>
    <xf numFmtId="3" fontId="20" fillId="63" borderId="55" xfId="269" applyNumberFormat="1" applyFont="1" applyFill="1" applyBorder="1" applyAlignment="1">
      <alignment horizontal="center" vertical="center" wrapText="1"/>
    </xf>
    <xf numFmtId="0" fontId="22" fillId="0" borderId="31" xfId="268" applyFont="1" applyBorder="1" applyAlignment="1">
      <alignment horizontal="center" vertical="center" wrapText="1"/>
    </xf>
    <xf numFmtId="0" fontId="22" fillId="0" borderId="48" xfId="268" applyFont="1" applyBorder="1" applyAlignment="1">
      <alignment horizontal="center" vertical="center" wrapText="1"/>
    </xf>
    <xf numFmtId="0" fontId="22" fillId="0" borderId="37" xfId="268" applyFont="1" applyBorder="1" applyAlignment="1">
      <alignment horizontal="center" vertical="center" wrapText="1"/>
    </xf>
    <xf numFmtId="0" fontId="22" fillId="0" borderId="32" xfId="268" applyFont="1" applyBorder="1" applyAlignment="1">
      <alignment horizontal="center" vertical="center" wrapText="1"/>
    </xf>
    <xf numFmtId="0" fontId="22" fillId="0" borderId="49" xfId="268" applyFont="1" applyBorder="1" applyAlignment="1">
      <alignment horizontal="center" vertical="center" wrapText="1"/>
    </xf>
    <xf numFmtId="0" fontId="22" fillId="0" borderId="38" xfId="268" applyFont="1" applyBorder="1" applyAlignment="1">
      <alignment horizontal="center" vertical="center" wrapText="1"/>
    </xf>
    <xf numFmtId="0" fontId="57" fillId="63" borderId="22" xfId="270" applyFont="1" applyFill="1" applyBorder="1" applyAlignment="1">
      <alignment vertical="center" wrapText="1"/>
    </xf>
    <xf numFmtId="0" fontId="57" fillId="63" borderId="36" xfId="270" applyFont="1" applyFill="1" applyBorder="1" applyAlignment="1">
      <alignment vertical="center" wrapText="1"/>
    </xf>
    <xf numFmtId="2" fontId="57" fillId="63" borderId="22" xfId="270" applyNumberFormat="1" applyFont="1" applyFill="1" applyBorder="1" applyAlignment="1">
      <alignment vertical="center" textRotation="90" wrapText="1"/>
    </xf>
    <xf numFmtId="2" fontId="57" fillId="63" borderId="23" xfId="270" applyNumberFormat="1" applyFont="1" applyFill="1" applyBorder="1" applyAlignment="1">
      <alignment vertical="center" textRotation="90" wrapText="1"/>
    </xf>
    <xf numFmtId="0" fontId="25" fillId="0" borderId="64" xfId="268" applyFont="1" applyBorder="1" applyAlignment="1">
      <alignment horizontal="center" vertical="center"/>
    </xf>
    <xf numFmtId="0" fontId="25" fillId="0" borderId="71" xfId="268" applyFont="1" applyBorder="1" applyAlignment="1">
      <alignment horizontal="center" vertical="center"/>
    </xf>
    <xf numFmtId="0" fontId="25" fillId="0" borderId="65" xfId="268" applyFont="1" applyBorder="1" applyAlignment="1">
      <alignment horizontal="center" vertical="center"/>
    </xf>
    <xf numFmtId="0" fontId="75" fillId="63" borderId="60" xfId="269" applyFont="1" applyFill="1" applyBorder="1" applyAlignment="1">
      <alignment horizontal="center" vertical="center"/>
    </xf>
    <xf numFmtId="0" fontId="75" fillId="63" borderId="20" xfId="269" applyFont="1" applyFill="1" applyBorder="1" applyAlignment="1">
      <alignment horizontal="center" vertical="center"/>
    </xf>
    <xf numFmtId="0" fontId="75" fillId="63" borderId="52" xfId="269" applyFont="1" applyFill="1" applyBorder="1" applyAlignment="1">
      <alignment horizontal="center" vertical="center"/>
    </xf>
    <xf numFmtId="3" fontId="77" fillId="63" borderId="64" xfId="252" applyNumberFormat="1" applyFont="1" applyFill="1" applyBorder="1" applyAlignment="1">
      <alignment horizontal="center" vertical="center" wrapText="1"/>
    </xf>
    <xf numFmtId="3" fontId="77" fillId="63" borderId="41" xfId="252" applyNumberFormat="1" applyFont="1" applyFill="1" applyBorder="1" applyAlignment="1">
      <alignment horizontal="center" vertical="center" wrapText="1"/>
    </xf>
    <xf numFmtId="3" fontId="77" fillId="63" borderId="26" xfId="252" applyNumberFormat="1" applyFont="1" applyFill="1" applyBorder="1" applyAlignment="1">
      <alignment horizontal="center" vertical="center" wrapText="1"/>
    </xf>
    <xf numFmtId="3" fontId="77" fillId="63" borderId="56" xfId="252" applyNumberFormat="1" applyFont="1" applyFill="1" applyBorder="1" applyAlignment="1">
      <alignment horizontal="center" vertical="center" wrapText="1"/>
    </xf>
    <xf numFmtId="3" fontId="25" fillId="61" borderId="29" xfId="269" applyNumberFormat="1" applyFont="1" applyFill="1" applyBorder="1" applyAlignment="1">
      <alignment horizontal="center" vertical="center"/>
    </xf>
    <xf numFmtId="3" fontId="25" fillId="61" borderId="71" xfId="269" applyNumberFormat="1" applyFont="1" applyFill="1" applyBorder="1" applyAlignment="1">
      <alignment horizontal="center" vertical="center"/>
    </xf>
    <xf numFmtId="3" fontId="25" fillId="61" borderId="65" xfId="269" applyNumberFormat="1" applyFont="1" applyFill="1" applyBorder="1" applyAlignment="1">
      <alignment horizontal="center" vertical="center"/>
    </xf>
    <xf numFmtId="3" fontId="21" fillId="62" borderId="28" xfId="271" applyNumberFormat="1" applyFont="1" applyFill="1" applyBorder="1" applyAlignment="1">
      <alignment horizontal="center" vertical="center"/>
    </xf>
    <xf numFmtId="3" fontId="21" fillId="62" borderId="34" xfId="271" applyNumberFormat="1" applyFont="1" applyFill="1" applyBorder="1" applyAlignment="1">
      <alignment horizontal="center" vertical="center"/>
    </xf>
    <xf numFmtId="3" fontId="21" fillId="62" borderId="22" xfId="271" applyNumberFormat="1" applyFont="1" applyFill="1" applyBorder="1" applyAlignment="1">
      <alignment horizontal="center" vertical="center"/>
    </xf>
    <xf numFmtId="3" fontId="21" fillId="62" borderId="30" xfId="271" applyNumberFormat="1" applyFont="1" applyFill="1" applyBorder="1" applyAlignment="1">
      <alignment horizontal="center" vertical="center"/>
    </xf>
    <xf numFmtId="3" fontId="22" fillId="61" borderId="34" xfId="269" applyNumberFormat="1" applyFont="1" applyFill="1" applyBorder="1" applyAlignment="1">
      <alignment horizontal="center" vertical="center" wrapText="1"/>
    </xf>
    <xf numFmtId="3" fontId="20" fillId="58" borderId="34" xfId="269" applyNumberFormat="1" applyFont="1" applyFill="1" applyBorder="1" applyAlignment="1">
      <alignment horizontal="center" vertical="center" wrapText="1"/>
    </xf>
    <xf numFmtId="3" fontId="20" fillId="58" borderId="35" xfId="269" applyNumberFormat="1" applyFont="1" applyFill="1" applyBorder="1" applyAlignment="1">
      <alignment horizontal="center" vertical="center" wrapText="1"/>
    </xf>
    <xf numFmtId="4" fontId="20" fillId="0" borderId="20" xfId="269" applyNumberFormat="1" applyFont="1" applyBorder="1" applyAlignment="1">
      <alignment horizontal="center" vertical="center" wrapText="1"/>
    </xf>
    <xf numFmtId="4" fontId="20" fillId="0" borderId="0" xfId="269" applyNumberFormat="1" applyFont="1" applyBorder="1" applyAlignment="1">
      <alignment horizontal="center" vertical="center" wrapText="1"/>
    </xf>
    <xf numFmtId="0" fontId="97" fillId="47" borderId="30" xfId="269" applyFont="1" applyFill="1" applyBorder="1" applyAlignment="1">
      <alignment horizontal="left" vertical="center"/>
    </xf>
    <xf numFmtId="1" fontId="128" fillId="0" borderId="51" xfId="271" applyNumberFormat="1" applyFont="1" applyBorder="1" applyAlignment="1">
      <alignment horizontal="center" vertical="center"/>
    </xf>
    <xf numFmtId="0" fontId="117" fillId="59" borderId="43" xfId="269" applyFont="1" applyFill="1" applyBorder="1" applyAlignment="1">
      <alignment horizontal="center" vertical="center"/>
    </xf>
    <xf numFmtId="0" fontId="117" fillId="59" borderId="50" xfId="269" applyFont="1" applyFill="1" applyBorder="1" applyAlignment="1">
      <alignment horizontal="center" vertical="center"/>
    </xf>
    <xf numFmtId="0" fontId="117" fillId="59" borderId="20" xfId="269" applyFont="1" applyFill="1" applyBorder="1" applyAlignment="1">
      <alignment horizontal="center" vertical="center"/>
    </xf>
    <xf numFmtId="3" fontId="126" fillId="59" borderId="28" xfId="271" applyNumberFormat="1" applyFont="1" applyFill="1" applyBorder="1" applyAlignment="1">
      <alignment horizontal="center" vertical="center"/>
    </xf>
    <xf numFmtId="3" fontId="126" fillId="59" borderId="29" xfId="271" applyNumberFormat="1" applyFont="1" applyFill="1" applyBorder="1" applyAlignment="1">
      <alignment horizontal="center" vertical="center"/>
    </xf>
    <xf numFmtId="3" fontId="126" fillId="59" borderId="23" xfId="271" applyNumberFormat="1" applyFont="1" applyFill="1" applyBorder="1" applyAlignment="1">
      <alignment horizontal="center" vertical="center"/>
    </xf>
    <xf numFmtId="3" fontId="126" fillId="59" borderId="32" xfId="271" applyNumberFormat="1" applyFont="1" applyFill="1" applyBorder="1" applyAlignment="1">
      <alignment horizontal="center" vertical="center"/>
    </xf>
    <xf numFmtId="3" fontId="117" fillId="59" borderId="24" xfId="269" applyNumberFormat="1" applyFont="1" applyFill="1" applyBorder="1" applyAlignment="1">
      <alignment horizontal="left" vertical="center"/>
    </xf>
    <xf numFmtId="3" fontId="117" fillId="59" borderId="53" xfId="269" applyNumberFormat="1" applyFont="1" applyFill="1" applyBorder="1" applyAlignment="1">
      <alignment horizontal="left" vertical="center"/>
    </xf>
    <xf numFmtId="3" fontId="117" fillId="59" borderId="25" xfId="269" applyNumberFormat="1" applyFont="1" applyFill="1" applyBorder="1" applyAlignment="1">
      <alignment horizontal="left" vertical="center"/>
    </xf>
    <xf numFmtId="3" fontId="117" fillId="59" borderId="48" xfId="269" applyNumberFormat="1" applyFont="1" applyFill="1" applyBorder="1" applyAlignment="1">
      <alignment horizontal="left" vertical="center"/>
    </xf>
    <xf numFmtId="3" fontId="117" fillId="59" borderId="72" xfId="269" applyNumberFormat="1" applyFont="1" applyFill="1" applyBorder="1" applyAlignment="1">
      <alignment horizontal="left" vertical="center"/>
    </xf>
    <xf numFmtId="3" fontId="117" fillId="59" borderId="73" xfId="269" applyNumberFormat="1" applyFont="1" applyFill="1" applyBorder="1" applyAlignment="1">
      <alignment horizontal="left" vertical="center"/>
    </xf>
    <xf numFmtId="0" fontId="117" fillId="59" borderId="19" xfId="269" applyFont="1" applyFill="1" applyBorder="1" applyAlignment="1">
      <alignment horizontal="center" vertical="center"/>
    </xf>
    <xf numFmtId="0" fontId="117" fillId="59" borderId="39" xfId="269" applyFont="1" applyFill="1" applyBorder="1" applyAlignment="1">
      <alignment horizontal="center" vertical="center"/>
    </xf>
    <xf numFmtId="0" fontId="117" fillId="59" borderId="59" xfId="269" applyFont="1" applyFill="1" applyBorder="1" applyAlignment="1">
      <alignment horizontal="center" vertical="center"/>
    </xf>
    <xf numFmtId="0" fontId="97" fillId="50" borderId="30" xfId="269" applyFont="1" applyFill="1" applyBorder="1" applyAlignment="1">
      <alignment horizontal="left" vertical="center"/>
    </xf>
    <xf numFmtId="0" fontId="117" fillId="51" borderId="30" xfId="269" applyFont="1" applyFill="1" applyBorder="1" applyAlignment="1">
      <alignment horizontal="left" vertical="center" wrapText="1"/>
    </xf>
    <xf numFmtId="0" fontId="97" fillId="52" borderId="30" xfId="269" applyFont="1" applyFill="1" applyBorder="1" applyAlignment="1">
      <alignment horizontal="left" vertical="center"/>
    </xf>
    <xf numFmtId="3" fontId="117" fillId="59" borderId="60" xfId="269" applyNumberFormat="1" applyFont="1" applyFill="1" applyBorder="1" applyAlignment="1">
      <alignment horizontal="center" vertical="center" textRotation="90"/>
    </xf>
    <xf numFmtId="3" fontId="117" fillId="59" borderId="20" xfId="269" applyNumberFormat="1" applyFont="1" applyFill="1" applyBorder="1" applyAlignment="1">
      <alignment horizontal="center" vertical="center" textRotation="90"/>
    </xf>
    <xf numFmtId="3" fontId="117" fillId="59" borderId="52" xfId="269" applyNumberFormat="1" applyFont="1" applyFill="1" applyBorder="1" applyAlignment="1">
      <alignment horizontal="center" vertical="center" textRotation="90"/>
    </xf>
    <xf numFmtId="0" fontId="117" fillId="54" borderId="31" xfId="269" applyFont="1" applyFill="1" applyBorder="1" applyAlignment="1">
      <alignment horizontal="left" vertical="center"/>
    </xf>
    <xf numFmtId="0" fontId="97" fillId="54" borderId="48" xfId="269" applyFont="1" applyFill="1" applyBorder="1" applyAlignment="1">
      <alignment horizontal="left" vertical="center"/>
    </xf>
    <xf numFmtId="0" fontId="97" fillId="54" borderId="45" xfId="269" applyFont="1" applyFill="1" applyBorder="1" applyAlignment="1">
      <alignment horizontal="left" vertical="center"/>
    </xf>
    <xf numFmtId="0" fontId="97" fillId="53" borderId="30" xfId="269" applyFont="1" applyFill="1" applyBorder="1" applyAlignment="1">
      <alignment horizontal="left" vertical="center"/>
    </xf>
    <xf numFmtId="0" fontId="97" fillId="55" borderId="30" xfId="269" applyFont="1" applyFill="1" applyBorder="1" applyAlignment="1">
      <alignment horizontal="left" vertical="center"/>
    </xf>
    <xf numFmtId="0" fontId="97" fillId="49" borderId="30" xfId="269" applyFont="1" applyFill="1" applyBorder="1" applyAlignment="1">
      <alignment horizontal="left" vertical="center" wrapText="1"/>
    </xf>
    <xf numFmtId="0" fontId="117" fillId="49" borderId="30" xfId="269" applyFont="1" applyFill="1" applyBorder="1" applyAlignment="1">
      <alignment horizontal="left" vertical="center" wrapText="1"/>
    </xf>
    <xf numFmtId="0" fontId="118" fillId="70" borderId="30" xfId="270" applyFont="1" applyFill="1" applyBorder="1" applyAlignment="1">
      <alignment horizontal="center" vertical="center" wrapText="1"/>
    </xf>
    <xf numFmtId="0" fontId="118" fillId="70" borderId="48" xfId="270" applyFont="1" applyFill="1" applyBorder="1" applyAlignment="1">
      <alignment horizontal="left" vertical="center" wrapText="1"/>
    </xf>
    <xf numFmtId="0" fontId="118" fillId="70" borderId="45" xfId="270" applyFont="1" applyFill="1" applyBorder="1" applyAlignment="1">
      <alignment horizontal="left" vertical="center" wrapText="1"/>
    </xf>
    <xf numFmtId="0" fontId="100" fillId="0" borderId="30" xfId="270" applyFont="1" applyBorder="1" applyAlignment="1">
      <alignment horizontal="left" vertical="center" wrapText="1"/>
    </xf>
    <xf numFmtId="0" fontId="133" fillId="70" borderId="73" xfId="270" applyFont="1" applyFill="1" applyBorder="1" applyAlignment="1">
      <alignment horizontal="left" vertical="center" wrapText="1"/>
    </xf>
    <xf numFmtId="0" fontId="133" fillId="70" borderId="47" xfId="270" applyFont="1" applyFill="1" applyBorder="1" applyAlignment="1">
      <alignment horizontal="left" vertical="center" wrapText="1"/>
    </xf>
    <xf numFmtId="0" fontId="133" fillId="70" borderId="53" xfId="270" applyFont="1" applyFill="1" applyBorder="1" applyAlignment="1">
      <alignment horizontal="left" vertical="center" wrapText="1"/>
    </xf>
    <xf numFmtId="0" fontId="133" fillId="70" borderId="46" xfId="270" applyFont="1" applyFill="1" applyBorder="1" applyAlignment="1">
      <alignment horizontal="left" vertical="center" wrapText="1"/>
    </xf>
    <xf numFmtId="0" fontId="142" fillId="70" borderId="30" xfId="270" applyFont="1" applyFill="1" applyBorder="1" applyAlignment="1">
      <alignment horizontal="left" vertical="center" wrapText="1"/>
    </xf>
    <xf numFmtId="0" fontId="30" fillId="0" borderId="0" xfId="270" applyFont="1" applyBorder="1" applyAlignment="1">
      <alignment horizontal="center" vertical="center" wrapText="1"/>
    </xf>
    <xf numFmtId="4" fontId="106" fillId="56" borderId="30" xfId="270" applyNumberFormat="1" applyFont="1" applyFill="1" applyBorder="1" applyAlignment="1">
      <alignment horizontal="center" vertical="center" wrapText="1"/>
    </xf>
    <xf numFmtId="4" fontId="95" fillId="70" borderId="30" xfId="270" applyNumberFormat="1" applyFont="1" applyFill="1" applyBorder="1" applyAlignment="1">
      <alignment horizontal="left" vertical="top" wrapText="1"/>
    </xf>
    <xf numFmtId="0" fontId="105" fillId="70" borderId="31" xfId="270" applyFont="1" applyFill="1" applyBorder="1" applyAlignment="1">
      <alignment horizontal="center" vertical="center" wrapText="1"/>
    </xf>
    <xf numFmtId="0" fontId="105" fillId="70" borderId="48" xfId="270" applyFont="1" applyFill="1" applyBorder="1" applyAlignment="1">
      <alignment horizontal="center" vertical="center" wrapText="1"/>
    </xf>
    <xf numFmtId="0" fontId="105" fillId="70" borderId="45" xfId="270" applyFont="1" applyFill="1" applyBorder="1" applyAlignment="1">
      <alignment horizontal="center" vertical="center" wrapText="1"/>
    </xf>
    <xf numFmtId="0" fontId="146" fillId="70" borderId="31" xfId="270" applyFont="1" applyFill="1" applyBorder="1" applyAlignment="1">
      <alignment horizontal="center" vertical="center" wrapText="1"/>
    </xf>
    <xf numFmtId="0" fontId="146" fillId="70" borderId="48" xfId="270" applyFont="1" applyFill="1" applyBorder="1" applyAlignment="1">
      <alignment horizontal="center" vertical="center" wrapText="1"/>
    </xf>
    <xf numFmtId="0" fontId="146" fillId="70" borderId="45" xfId="270" applyFont="1" applyFill="1" applyBorder="1" applyAlignment="1">
      <alignment horizontal="center" vertical="center" wrapText="1"/>
    </xf>
    <xf numFmtId="0" fontId="119" fillId="70" borderId="31" xfId="270" applyFont="1" applyFill="1" applyBorder="1" applyAlignment="1">
      <alignment horizontal="left" vertical="center" wrapText="1"/>
    </xf>
    <xf numFmtId="0" fontId="119" fillId="70" borderId="48" xfId="270" applyFont="1" applyFill="1" applyBorder="1" applyAlignment="1">
      <alignment horizontal="left" vertical="center" wrapText="1"/>
    </xf>
    <xf numFmtId="0" fontId="119" fillId="70" borderId="45" xfId="270" applyFont="1" applyFill="1" applyBorder="1" applyAlignment="1">
      <alignment horizontal="left" vertical="center" wrapText="1"/>
    </xf>
    <xf numFmtId="0" fontId="51" fillId="70" borderId="31" xfId="270" applyFont="1" applyFill="1" applyBorder="1" applyAlignment="1">
      <alignment horizontal="center" vertical="center" wrapText="1"/>
    </xf>
    <xf numFmtId="0" fontId="51" fillId="70" borderId="48" xfId="270" applyFont="1" applyFill="1" applyBorder="1" applyAlignment="1">
      <alignment horizontal="center" vertical="center" wrapText="1"/>
    </xf>
    <xf numFmtId="0" fontId="51" fillId="70" borderId="45" xfId="270" applyFont="1" applyFill="1" applyBorder="1" applyAlignment="1">
      <alignment horizontal="center" vertical="center" wrapText="1"/>
    </xf>
    <xf numFmtId="0" fontId="123" fillId="70" borderId="31" xfId="270" applyFont="1" applyFill="1" applyBorder="1" applyAlignment="1">
      <alignment horizontal="left" vertical="center" wrapText="1"/>
    </xf>
    <xf numFmtId="0" fontId="51" fillId="70" borderId="48" xfId="270" applyFont="1" applyFill="1" applyBorder="1" applyAlignment="1">
      <alignment horizontal="left" vertical="center" wrapText="1"/>
    </xf>
    <xf numFmtId="0" fontId="51" fillId="70" borderId="45" xfId="270" applyFont="1" applyFill="1" applyBorder="1" applyAlignment="1">
      <alignment horizontal="left" vertical="center" wrapText="1"/>
    </xf>
    <xf numFmtId="0" fontId="51" fillId="70" borderId="31" xfId="270" applyFont="1" applyFill="1" applyBorder="1" applyAlignment="1">
      <alignment horizontal="left" vertical="center" wrapText="1"/>
    </xf>
    <xf numFmtId="0" fontId="19" fillId="0" borderId="30" xfId="270" applyFont="1" applyBorder="1" applyAlignment="1">
      <alignment horizontal="center" vertical="center"/>
    </xf>
    <xf numFmtId="0" fontId="51" fillId="70" borderId="30" xfId="270" applyFont="1" applyFill="1" applyBorder="1" applyAlignment="1">
      <alignment horizontal="center" vertical="center" wrapText="1"/>
    </xf>
    <xf numFmtId="4" fontId="94" fillId="0" borderId="30" xfId="257" applyNumberFormat="1" applyFont="1" applyBorder="1" applyAlignment="1">
      <alignment horizontal="center" vertical="center"/>
    </xf>
    <xf numFmtId="4" fontId="94" fillId="56" borderId="44" xfId="257" applyNumberFormat="1" applyFont="1" applyFill="1" applyBorder="1" applyAlignment="1">
      <alignment horizontal="center" vertical="center"/>
    </xf>
    <xf numFmtId="4" fontId="94" fillId="56" borderId="40" xfId="257" applyNumberFormat="1" applyFont="1" applyFill="1" applyBorder="1" applyAlignment="1">
      <alignment horizontal="center" vertical="center"/>
    </xf>
    <xf numFmtId="0" fontId="147" fillId="70" borderId="81" xfId="0" applyFont="1" applyFill="1" applyBorder="1" applyAlignment="1">
      <alignment horizontal="left" vertical="center" wrapText="1"/>
    </xf>
    <xf numFmtId="0" fontId="147" fillId="70" borderId="0" xfId="0" applyFont="1" applyFill="1" applyBorder="1" applyAlignment="1">
      <alignment horizontal="left" vertical="center" wrapText="1"/>
    </xf>
    <xf numFmtId="0" fontId="99" fillId="70" borderId="31" xfId="270" applyFont="1" applyFill="1" applyBorder="1" applyAlignment="1">
      <alignment horizontal="left" vertical="center" wrapText="1"/>
    </xf>
    <xf numFmtId="0" fontId="99" fillId="70" borderId="48" xfId="270" applyFont="1" applyFill="1" applyBorder="1" applyAlignment="1">
      <alignment horizontal="left" vertical="center" wrapText="1"/>
    </xf>
    <xf numFmtId="0" fontId="99" fillId="70" borderId="45" xfId="270" applyFont="1" applyFill="1" applyBorder="1" applyAlignment="1">
      <alignment horizontal="left" vertical="center" wrapText="1"/>
    </xf>
    <xf numFmtId="4" fontId="94" fillId="0" borderId="80" xfId="257" applyNumberFormat="1" applyFont="1" applyBorder="1" applyAlignment="1">
      <alignment horizontal="center" vertical="center"/>
    </xf>
    <xf numFmtId="4" fontId="94" fillId="0" borderId="55" xfId="257" applyNumberFormat="1" applyFont="1" applyBorder="1" applyAlignment="1">
      <alignment horizontal="center" vertical="center"/>
    </xf>
    <xf numFmtId="0" fontId="80" fillId="65" borderId="30" xfId="0" applyFont="1" applyFill="1" applyBorder="1" applyAlignment="1">
      <alignment horizontal="center" vertical="center"/>
    </xf>
    <xf numFmtId="0" fontId="119" fillId="69" borderId="30" xfId="0" applyFont="1" applyFill="1" applyBorder="1" applyAlignment="1">
      <alignment horizontal="center" vertical="center"/>
    </xf>
    <xf numFmtId="4" fontId="62" fillId="70" borderId="44" xfId="257" applyNumberFormat="1" applyFont="1" applyFill="1" applyBorder="1" applyAlignment="1">
      <alignment horizontal="center" vertical="center"/>
    </xf>
    <xf numFmtId="4" fontId="62" fillId="70" borderId="40" xfId="257" applyNumberFormat="1" applyFont="1" applyFill="1" applyBorder="1" applyAlignment="1">
      <alignment horizontal="center" vertical="center"/>
    </xf>
    <xf numFmtId="4" fontId="91" fillId="70" borderId="44" xfId="257" applyNumberFormat="1" applyFont="1" applyFill="1" applyBorder="1" applyAlignment="1">
      <alignment horizontal="center" vertical="center" wrapText="1" shrinkToFit="1"/>
    </xf>
    <xf numFmtId="4" fontId="91" fillId="70" borderId="78" xfId="257" applyNumberFormat="1" applyFont="1" applyFill="1" applyBorder="1" applyAlignment="1">
      <alignment horizontal="center" vertical="center" wrapText="1" shrinkToFit="1"/>
    </xf>
    <xf numFmtId="4" fontId="91" fillId="70" borderId="40" xfId="257" applyNumberFormat="1" applyFont="1" applyFill="1" applyBorder="1" applyAlignment="1">
      <alignment horizontal="center" vertical="center" wrapText="1" shrinkToFit="1"/>
    </xf>
    <xf numFmtId="4" fontId="62" fillId="70" borderId="78" xfId="257" applyNumberFormat="1" applyFont="1" applyFill="1" applyBorder="1" applyAlignment="1">
      <alignment horizontal="center" vertical="center"/>
    </xf>
    <xf numFmtId="4" fontId="0" fillId="0" borderId="73" xfId="0" applyNumberFormat="1" applyBorder="1" applyAlignment="1">
      <alignment horizontal="center"/>
    </xf>
    <xf numFmtId="0" fontId="0" fillId="0" borderId="73" xfId="0" applyBorder="1" applyAlignment="1">
      <alignment horizontal="center"/>
    </xf>
    <xf numFmtId="0" fontId="104" fillId="69" borderId="31" xfId="270" applyFont="1" applyFill="1" applyBorder="1" applyAlignment="1">
      <alignment horizontal="center" vertical="center" wrapText="1"/>
    </xf>
    <xf numFmtId="0" fontId="104" fillId="69" borderId="48" xfId="270" applyFont="1" applyFill="1" applyBorder="1" applyAlignment="1">
      <alignment horizontal="center" vertical="center" wrapText="1"/>
    </xf>
    <xf numFmtId="0" fontId="104" fillId="69" borderId="45" xfId="270" applyFont="1" applyFill="1" applyBorder="1" applyAlignment="1">
      <alignment horizontal="center" vertical="center" wrapText="1"/>
    </xf>
    <xf numFmtId="4" fontId="108" fillId="56" borderId="30" xfId="270" applyNumberFormat="1" applyFont="1" applyFill="1" applyBorder="1" applyAlignment="1">
      <alignment horizontal="center" vertical="center" wrapText="1"/>
    </xf>
    <xf numFmtId="0" fontId="112" fillId="69" borderId="30" xfId="0" applyFont="1" applyFill="1" applyBorder="1" applyAlignment="1">
      <alignment horizontal="center" vertical="center"/>
    </xf>
    <xf numFmtId="4" fontId="108" fillId="56" borderId="44" xfId="270" applyNumberFormat="1" applyFont="1" applyFill="1" applyBorder="1" applyAlignment="1">
      <alignment horizontal="center" vertical="center" wrapText="1"/>
    </xf>
    <xf numFmtId="4" fontId="108" fillId="56" borderId="78" xfId="270" applyNumberFormat="1" applyFont="1" applyFill="1" applyBorder="1" applyAlignment="1">
      <alignment horizontal="center" vertical="center" wrapText="1"/>
    </xf>
    <xf numFmtId="4" fontId="108" fillId="56" borderId="40" xfId="270" applyNumberFormat="1" applyFont="1" applyFill="1" applyBorder="1" applyAlignment="1">
      <alignment horizontal="center" vertical="center" wrapText="1"/>
    </xf>
    <xf numFmtId="174" fontId="92" fillId="56" borderId="44" xfId="270" applyNumberFormat="1" applyFont="1" applyFill="1" applyBorder="1" applyAlignment="1">
      <alignment horizontal="center" vertical="center" wrapText="1"/>
    </xf>
    <xf numFmtId="174" fontId="92" fillId="56" borderId="40" xfId="270" applyNumberFormat="1" applyFont="1" applyFill="1" applyBorder="1" applyAlignment="1">
      <alignment horizontal="center" vertical="center" wrapText="1"/>
    </xf>
    <xf numFmtId="4" fontId="96" fillId="56" borderId="44" xfId="270" applyNumberFormat="1" applyFont="1" applyFill="1" applyBorder="1" applyAlignment="1">
      <alignment horizontal="center" vertical="center" wrapText="1"/>
    </xf>
    <xf numFmtId="4" fontId="96" fillId="56" borderId="40" xfId="270" applyNumberFormat="1" applyFont="1" applyFill="1" applyBorder="1" applyAlignment="1">
      <alignment horizontal="center" vertical="center" wrapText="1"/>
    </xf>
    <xf numFmtId="0" fontId="135" fillId="0" borderId="31" xfId="0" applyFont="1" applyBorder="1" applyAlignment="1">
      <alignment horizontal="center" vertical="center"/>
    </xf>
    <xf numFmtId="0" fontId="135" fillId="0" borderId="48" xfId="0" applyFont="1" applyBorder="1" applyAlignment="1">
      <alignment horizontal="center" vertical="center"/>
    </xf>
    <xf numFmtId="0" fontId="135" fillId="0" borderId="45" xfId="0" applyFont="1" applyBorder="1" applyAlignment="1">
      <alignment horizontal="center" vertical="center"/>
    </xf>
    <xf numFmtId="4" fontId="92" fillId="56" borderId="44" xfId="257" applyNumberFormat="1" applyFont="1" applyFill="1" applyBorder="1" applyAlignment="1">
      <alignment horizontal="center" vertical="center"/>
    </xf>
    <xf numFmtId="4" fontId="92" fillId="56" borderId="78" xfId="257" applyNumberFormat="1" applyFont="1" applyFill="1" applyBorder="1" applyAlignment="1">
      <alignment horizontal="center" vertical="center"/>
    </xf>
    <xf numFmtId="4" fontId="92" fillId="56" borderId="40" xfId="257" applyNumberFormat="1" applyFont="1" applyFill="1" applyBorder="1" applyAlignment="1">
      <alignment horizontal="center" vertical="center"/>
    </xf>
    <xf numFmtId="174" fontId="92" fillId="56" borderId="78" xfId="270" applyNumberFormat="1" applyFont="1" applyFill="1" applyBorder="1" applyAlignment="1">
      <alignment horizontal="center" vertical="center" wrapText="1"/>
    </xf>
    <xf numFmtId="4" fontId="96" fillId="56" borderId="78" xfId="270" applyNumberFormat="1" applyFont="1" applyFill="1" applyBorder="1" applyAlignment="1">
      <alignment horizontal="center" vertical="center" wrapText="1"/>
    </xf>
    <xf numFmtId="0" fontId="145" fillId="0" borderId="30" xfId="0" applyFont="1" applyBorder="1" applyAlignment="1">
      <alignment horizontal="center" vertical="center"/>
    </xf>
    <xf numFmtId="4" fontId="92" fillId="56" borderId="30" xfId="257" applyNumberFormat="1" applyFont="1" applyFill="1" applyBorder="1" applyAlignment="1">
      <alignment horizontal="center" vertical="center"/>
    </xf>
    <xf numFmtId="0" fontId="136" fillId="0" borderId="31" xfId="0" applyFont="1" applyBorder="1" applyAlignment="1">
      <alignment horizontal="center" vertical="center"/>
    </xf>
    <xf numFmtId="0" fontId="136" fillId="0" borderId="48" xfId="0" applyFont="1" applyBorder="1" applyAlignment="1">
      <alignment horizontal="center" vertical="center"/>
    </xf>
    <xf numFmtId="0" fontId="136" fillId="0" borderId="45" xfId="0" applyFont="1" applyBorder="1" applyAlignment="1">
      <alignment horizontal="center" vertical="center"/>
    </xf>
    <xf numFmtId="175" fontId="140" fillId="56" borderId="44" xfId="0" applyNumberFormat="1" applyFont="1" applyFill="1" applyBorder="1" applyAlignment="1">
      <alignment horizontal="center" vertical="center"/>
    </xf>
    <xf numFmtId="175" fontId="140" fillId="56" borderId="40" xfId="0" applyNumberFormat="1" applyFont="1" applyFill="1" applyBorder="1" applyAlignment="1">
      <alignment horizontal="center" vertical="center"/>
    </xf>
    <xf numFmtId="0" fontId="140" fillId="56" borderId="31" xfId="0" applyFont="1" applyFill="1" applyBorder="1" applyAlignment="1">
      <alignment horizontal="center" vertical="center" wrapText="1"/>
    </xf>
    <xf numFmtId="0" fontId="140" fillId="56" borderId="45" xfId="0" applyFont="1" applyFill="1" applyBorder="1" applyAlignment="1">
      <alignment horizontal="center" vertical="center" wrapText="1"/>
    </xf>
    <xf numFmtId="0" fontId="141" fillId="56" borderId="31" xfId="0" applyFont="1" applyFill="1" applyBorder="1" applyAlignment="1">
      <alignment horizontal="center" vertical="center"/>
    </xf>
    <xf numFmtId="0" fontId="141" fillId="56" borderId="45" xfId="0" applyFont="1" applyFill="1" applyBorder="1" applyAlignment="1">
      <alignment horizontal="center" vertical="center"/>
    </xf>
    <xf numFmtId="0" fontId="140" fillId="56" borderId="44" xfId="0" applyFont="1" applyFill="1" applyBorder="1" applyAlignment="1">
      <alignment vertical="center" wrapText="1"/>
    </xf>
    <xf numFmtId="0" fontId="140" fillId="56" borderId="40" xfId="0" applyFont="1" applyFill="1" applyBorder="1" applyAlignment="1">
      <alignment vertical="center" wrapText="1"/>
    </xf>
    <xf numFmtId="4" fontId="140" fillId="56" borderId="44" xfId="0" applyNumberFormat="1" applyFont="1" applyFill="1" applyBorder="1" applyAlignment="1">
      <alignment horizontal="center" vertical="center"/>
    </xf>
    <xf numFmtId="4" fontId="140" fillId="56" borderId="40" xfId="0" applyNumberFormat="1" applyFont="1" applyFill="1" applyBorder="1" applyAlignment="1">
      <alignment horizontal="center" vertical="center"/>
    </xf>
    <xf numFmtId="0" fontId="141" fillId="56" borderId="44" xfId="0" applyFont="1" applyFill="1" applyBorder="1" applyAlignment="1">
      <alignment horizontal="center" vertical="center"/>
    </xf>
    <xf numFmtId="0" fontId="141" fillId="56" borderId="40" xfId="0" applyFont="1" applyFill="1" applyBorder="1" applyAlignment="1">
      <alignment horizontal="center" vertical="center"/>
    </xf>
    <xf numFmtId="4" fontId="141" fillId="56" borderId="44" xfId="0" applyNumberFormat="1" applyFont="1" applyFill="1" applyBorder="1" applyAlignment="1">
      <alignment horizontal="center" vertical="center"/>
    </xf>
    <xf numFmtId="4" fontId="141" fillId="56" borderId="40" xfId="0" applyNumberFormat="1" applyFont="1" applyFill="1" applyBorder="1" applyAlignment="1">
      <alignment horizontal="center" vertical="center"/>
    </xf>
    <xf numFmtId="175" fontId="141" fillId="56" borderId="44" xfId="0" applyNumberFormat="1" applyFont="1" applyFill="1" applyBorder="1" applyAlignment="1">
      <alignment horizontal="center" vertical="center"/>
    </xf>
    <xf numFmtId="175" fontId="141" fillId="56" borderId="40" xfId="0" applyNumberFormat="1" applyFont="1" applyFill="1" applyBorder="1" applyAlignment="1">
      <alignment horizontal="center" vertical="center"/>
    </xf>
    <xf numFmtId="0" fontId="139" fillId="64" borderId="31" xfId="0" applyFont="1" applyFill="1" applyBorder="1" applyAlignment="1">
      <alignment horizontal="center" vertical="center"/>
    </xf>
    <xf numFmtId="0" fontId="139" fillId="64" borderId="48" xfId="0" applyFont="1" applyFill="1" applyBorder="1" applyAlignment="1">
      <alignment horizontal="center" vertical="center"/>
    </xf>
    <xf numFmtId="0" fontId="15" fillId="64" borderId="48" xfId="0" applyFont="1" applyFill="1" applyBorder="1" applyAlignment="1">
      <alignment horizontal="center" vertical="center"/>
    </xf>
    <xf numFmtId="0" fontId="15" fillId="64" borderId="45" xfId="0" applyFont="1" applyFill="1" applyBorder="1" applyAlignment="1">
      <alignment horizontal="center" vertical="center"/>
    </xf>
    <xf numFmtId="0" fontId="81" fillId="69" borderId="31" xfId="0" applyFont="1" applyFill="1" applyBorder="1" applyAlignment="1">
      <alignment horizontal="center" vertical="center" wrapText="1"/>
    </xf>
    <xf numFmtId="0" fontId="81" fillId="69" borderId="45" xfId="0" applyFont="1" applyFill="1" applyBorder="1" applyAlignment="1">
      <alignment horizontal="center" vertical="center" wrapText="1"/>
    </xf>
    <xf numFmtId="0" fontId="140" fillId="56" borderId="44" xfId="0" applyFont="1" applyFill="1" applyBorder="1" applyAlignment="1">
      <alignment vertical="center"/>
    </xf>
    <xf numFmtId="0" fontId="140" fillId="56" borderId="40" xfId="0" applyFont="1" applyFill="1" applyBorder="1" applyAlignment="1">
      <alignment vertical="center"/>
    </xf>
    <xf numFmtId="0" fontId="140" fillId="56" borderId="31" xfId="0" applyFont="1" applyFill="1" applyBorder="1" applyAlignment="1">
      <alignment horizontal="center" vertical="center"/>
    </xf>
    <xf numFmtId="0" fontId="140" fillId="56" borderId="45" xfId="0" applyFont="1" applyFill="1" applyBorder="1" applyAlignment="1">
      <alignment horizontal="center" vertical="center"/>
    </xf>
    <xf numFmtId="0" fontId="102" fillId="69" borderId="31" xfId="0" applyFont="1" applyFill="1" applyBorder="1" applyAlignment="1">
      <alignment horizontal="center" vertical="center"/>
    </xf>
    <xf numFmtId="0" fontId="102" fillId="69" borderId="48" xfId="0" applyFont="1" applyFill="1" applyBorder="1" applyAlignment="1">
      <alignment horizontal="center" vertical="center"/>
    </xf>
    <xf numFmtId="0" fontId="102" fillId="69" borderId="45" xfId="0" applyFont="1" applyFill="1" applyBorder="1" applyAlignment="1">
      <alignment horizontal="center" vertical="center"/>
    </xf>
    <xf numFmtId="0" fontId="0" fillId="69" borderId="31" xfId="0" applyFill="1" applyBorder="1" applyAlignment="1">
      <alignment horizontal="center" vertical="center"/>
    </xf>
    <xf numFmtId="0" fontId="0" fillId="69" borderId="48" xfId="0" applyFont="1" applyFill="1" applyBorder="1" applyAlignment="1">
      <alignment horizontal="center" vertical="center"/>
    </xf>
    <xf numFmtId="0" fontId="0" fillId="69" borderId="45" xfId="0" applyFont="1" applyFill="1" applyBorder="1" applyAlignment="1">
      <alignment horizontal="center" vertical="center"/>
    </xf>
    <xf numFmtId="4" fontId="111" fillId="56" borderId="30" xfId="270" applyNumberFormat="1" applyFont="1" applyFill="1" applyBorder="1" applyAlignment="1">
      <alignment horizontal="center" vertical="center" wrapText="1"/>
    </xf>
    <xf numFmtId="0" fontId="0" fillId="56" borderId="30" xfId="0" applyFont="1" applyFill="1" applyBorder="1" applyAlignment="1">
      <alignment horizontal="center" vertical="center" textRotation="90"/>
    </xf>
    <xf numFmtId="4" fontId="62" fillId="56" borderId="30" xfId="257" applyNumberFormat="1" applyFont="1" applyFill="1" applyBorder="1" applyAlignment="1">
      <alignment horizontal="center" vertical="center"/>
    </xf>
    <xf numFmtId="174" fontId="62" fillId="56" borderId="30" xfId="270" applyNumberFormat="1" applyFont="1" applyFill="1" applyBorder="1" applyAlignment="1">
      <alignment horizontal="center" vertical="center" wrapText="1"/>
    </xf>
    <xf numFmtId="0" fontId="144" fillId="0" borderId="30" xfId="0" applyFont="1" applyBorder="1" applyAlignment="1">
      <alignment horizontal="center" vertical="center"/>
    </xf>
    <xf numFmtId="0" fontId="80" fillId="0" borderId="30" xfId="0" applyFont="1" applyBorder="1" applyAlignment="1">
      <alignment horizontal="center" vertical="center"/>
    </xf>
    <xf numFmtId="0" fontId="155" fillId="56" borderId="30" xfId="270" applyFont="1" applyFill="1" applyBorder="1" applyAlignment="1">
      <alignment horizontal="center" vertical="center"/>
    </xf>
    <xf numFmtId="176" fontId="67" fillId="56" borderId="30" xfId="270" applyNumberFormat="1" applyFont="1" applyFill="1" applyBorder="1" applyAlignment="1">
      <alignment horizontal="center" vertical="center" wrapText="1"/>
    </xf>
    <xf numFmtId="176" fontId="67" fillId="56" borderId="30" xfId="257" applyNumberFormat="1" applyFont="1" applyFill="1" applyBorder="1" applyAlignment="1">
      <alignment horizontal="center" vertical="center"/>
    </xf>
    <xf numFmtId="176" fontId="67" fillId="56" borderId="30" xfId="0" applyNumberFormat="1" applyFont="1" applyFill="1" applyBorder="1" applyAlignment="1">
      <alignment horizontal="center" vertical="center" wrapText="1"/>
    </xf>
    <xf numFmtId="176" fontId="67" fillId="56" borderId="30" xfId="0" applyNumberFormat="1" applyFont="1" applyFill="1" applyBorder="1" applyAlignment="1">
      <alignment horizontal="center" vertical="center"/>
    </xf>
    <xf numFmtId="0" fontId="95" fillId="0" borderId="0" xfId="270" applyFont="1" applyBorder="1" applyAlignment="1">
      <alignment vertical="center" wrapText="1"/>
    </xf>
    <xf numFmtId="0" fontId="157" fillId="56" borderId="30" xfId="270" applyFont="1" applyFill="1" applyBorder="1" applyAlignment="1">
      <alignment horizontal="center" vertical="center" wrapText="1"/>
    </xf>
    <xf numFmtId="0" fontId="102" fillId="56" borderId="0" xfId="270" applyFont="1" applyFill="1" applyBorder="1" applyAlignment="1">
      <alignment vertical="center" wrapText="1"/>
    </xf>
    <xf numFmtId="0" fontId="158" fillId="0" borderId="0" xfId="270" applyFont="1" applyBorder="1" applyAlignment="1">
      <alignment vertical="center" wrapText="1"/>
    </xf>
    <xf numFmtId="0" fontId="158" fillId="0" borderId="0" xfId="270" applyFont="1" applyFill="1" applyBorder="1" applyAlignment="1">
      <alignment vertical="center" wrapText="1"/>
    </xf>
    <xf numFmtId="0" fontId="119" fillId="56" borderId="0" xfId="270" applyFont="1" applyFill="1" applyBorder="1" applyAlignment="1">
      <alignment horizontal="left" vertical="center" wrapText="1"/>
    </xf>
    <xf numFmtId="9" fontId="132" fillId="56" borderId="30" xfId="270" applyNumberFormat="1" applyFont="1" applyFill="1" applyBorder="1" applyAlignment="1">
      <alignment horizontal="center" vertical="center" wrapText="1"/>
    </xf>
    <xf numFmtId="9" fontId="132" fillId="56" borderId="30" xfId="270" applyNumberFormat="1" applyFont="1" applyFill="1" applyBorder="1" applyAlignment="1">
      <alignment horizontal="right" vertical="center" wrapText="1"/>
    </xf>
    <xf numFmtId="0" fontId="132" fillId="56" borderId="30" xfId="270" applyFont="1" applyFill="1" applyBorder="1" applyAlignment="1">
      <alignment vertical="center" wrapText="1"/>
    </xf>
    <xf numFmtId="0" fontId="94" fillId="56" borderId="30" xfId="270" applyFont="1" applyFill="1" applyBorder="1" applyAlignment="1">
      <alignment horizontal="center" vertical="center" wrapText="1"/>
    </xf>
    <xf numFmtId="0" fontId="118" fillId="70" borderId="45" xfId="270" applyFont="1" applyFill="1" applyBorder="1" applyAlignment="1">
      <alignment horizontal="center" vertical="center" wrapText="1"/>
    </xf>
    <xf numFmtId="0" fontId="100" fillId="0" borderId="45" xfId="270" applyFont="1" applyBorder="1" applyAlignment="1">
      <alignment horizontal="left" vertical="center" wrapText="1"/>
    </xf>
    <xf numFmtId="0" fontId="99" fillId="70" borderId="73" xfId="270" applyFont="1" applyFill="1" applyBorder="1" applyAlignment="1">
      <alignment horizontal="left" vertical="center" wrapText="1"/>
    </xf>
    <xf numFmtId="0" fontId="142" fillId="70" borderId="45" xfId="270" applyFont="1" applyFill="1" applyBorder="1" applyAlignment="1">
      <alignment horizontal="left" vertical="center" wrapText="1"/>
    </xf>
    <xf numFmtId="0" fontId="138" fillId="0" borderId="0" xfId="270" applyFont="1" applyBorder="1" applyAlignment="1">
      <alignment horizontal="center" vertical="center" wrapText="1"/>
    </xf>
    <xf numFmtId="0" fontId="66" fillId="0" borderId="0" xfId="270" applyFont="1" applyBorder="1" applyAlignment="1">
      <alignment horizontal="center" vertical="center" wrapText="1"/>
    </xf>
    <xf numFmtId="3" fontId="107" fillId="56" borderId="30" xfId="257" applyNumberFormat="1" applyFont="1" applyFill="1" applyBorder="1" applyAlignment="1">
      <alignment horizontal="center" vertical="center" wrapText="1"/>
    </xf>
    <xf numFmtId="3" fontId="92" fillId="56" borderId="30" xfId="257" applyNumberFormat="1" applyFont="1" applyFill="1" applyBorder="1" applyAlignment="1">
      <alignment horizontal="center" vertical="center" wrapText="1"/>
    </xf>
    <xf numFmtId="3" fontId="92" fillId="56" borderId="30" xfId="257" applyNumberFormat="1" applyFont="1" applyFill="1" applyBorder="1" applyAlignment="1">
      <alignment horizontal="center" vertical="center"/>
    </xf>
    <xf numFmtId="3" fontId="107" fillId="56" borderId="30" xfId="257" applyNumberFormat="1" applyFont="1" applyFill="1" applyBorder="1" applyAlignment="1">
      <alignment horizontal="center" vertical="center"/>
    </xf>
    <xf numFmtId="4" fontId="107" fillId="56" borderId="30" xfId="257" applyNumberFormat="1" applyFont="1" applyFill="1" applyBorder="1" applyAlignment="1">
      <alignment horizontal="center" vertical="center"/>
    </xf>
    <xf numFmtId="174" fontId="107" fillId="56" borderId="30" xfId="270" applyNumberFormat="1" applyFont="1" applyFill="1" applyBorder="1" applyAlignment="1">
      <alignment horizontal="center" vertical="center" wrapText="1"/>
    </xf>
    <xf numFmtId="4" fontId="113" fillId="56" borderId="30" xfId="270" applyNumberFormat="1" applyFont="1" applyFill="1" applyBorder="1" applyAlignment="1">
      <alignment horizontal="center" vertical="center" wrapText="1"/>
    </xf>
    <xf numFmtId="4" fontId="107" fillId="56" borderId="30" xfId="270" applyNumberFormat="1" applyFont="1" applyFill="1" applyBorder="1" applyAlignment="1">
      <alignment horizontal="center" vertical="center" wrapText="1"/>
    </xf>
    <xf numFmtId="3" fontId="30" fillId="56" borderId="30" xfId="257" applyNumberFormat="1" applyFont="1" applyFill="1" applyBorder="1" applyAlignment="1">
      <alignment horizontal="center" vertical="center"/>
    </xf>
    <xf numFmtId="0" fontId="107" fillId="56" borderId="30" xfId="257" applyFont="1" applyFill="1" applyBorder="1" applyAlignment="1">
      <alignment horizontal="center" vertical="center" wrapText="1"/>
    </xf>
    <xf numFmtId="0" fontId="107" fillId="56" borderId="30" xfId="257" applyFont="1" applyFill="1" applyBorder="1" applyAlignment="1">
      <alignment horizontal="center" vertical="center"/>
    </xf>
    <xf numFmtId="0" fontId="30" fillId="56" borderId="30" xfId="257" applyFont="1" applyFill="1" applyBorder="1" applyAlignment="1">
      <alignment horizontal="center" vertical="center"/>
    </xf>
    <xf numFmtId="0" fontId="62" fillId="0" borderId="30" xfId="270" applyFont="1" applyBorder="1"/>
    <xf numFmtId="0" fontId="62" fillId="56" borderId="30" xfId="270" applyFont="1" applyFill="1" applyBorder="1" applyAlignment="1">
      <alignment horizontal="center" vertical="center"/>
    </xf>
    <xf numFmtId="0" fontId="132" fillId="56" borderId="30" xfId="270" applyFont="1" applyFill="1" applyBorder="1" applyAlignment="1">
      <alignment horizontal="left" vertical="center"/>
    </xf>
    <xf numFmtId="3" fontId="132" fillId="56" borderId="30" xfId="270" applyNumberFormat="1" applyFont="1" applyFill="1" applyBorder="1" applyAlignment="1">
      <alignment horizontal="center" vertical="center" wrapText="1"/>
    </xf>
    <xf numFmtId="0" fontId="132" fillId="56" borderId="30" xfId="270" applyFont="1" applyFill="1" applyBorder="1" applyAlignment="1">
      <alignment horizontal="center" vertical="center"/>
    </xf>
    <xf numFmtId="4" fontId="122" fillId="56" borderId="30" xfId="270" applyNumberFormat="1" applyFont="1" applyFill="1" applyBorder="1" applyAlignment="1">
      <alignment horizontal="center" vertical="center"/>
    </xf>
    <xf numFmtId="174" fontId="122" fillId="56" borderId="30" xfId="270" applyNumberFormat="1" applyFont="1" applyFill="1" applyBorder="1" applyAlignment="1">
      <alignment horizontal="center" vertical="center"/>
    </xf>
    <xf numFmtId="9" fontId="132" fillId="56" borderId="30" xfId="270" applyNumberFormat="1" applyFont="1" applyFill="1" applyBorder="1" applyAlignment="1">
      <alignment horizontal="center" vertical="center"/>
    </xf>
    <xf numFmtId="1" fontId="132" fillId="56" borderId="30" xfId="270" applyNumberFormat="1" applyFont="1" applyFill="1" applyBorder="1" applyAlignment="1">
      <alignment horizontal="center" vertical="center"/>
    </xf>
    <xf numFmtId="0" fontId="132" fillId="56" borderId="30" xfId="270" applyFont="1" applyFill="1" applyBorder="1"/>
    <xf numFmtId="4" fontId="116" fillId="56" borderId="30" xfId="270" applyNumberFormat="1" applyFont="1" applyFill="1" applyBorder="1" applyAlignment="1">
      <alignment horizontal="center" vertical="center" wrapText="1"/>
    </xf>
    <xf numFmtId="0" fontId="132" fillId="56" borderId="30" xfId="270" applyFont="1" applyFill="1" applyBorder="1" applyAlignment="1">
      <alignment horizontal="center" vertical="center"/>
    </xf>
    <xf numFmtId="3" fontId="132" fillId="56" borderId="30" xfId="270" applyNumberFormat="1" applyFont="1" applyFill="1" applyBorder="1" applyAlignment="1">
      <alignment horizontal="center" vertical="center" textRotation="90" wrapText="1"/>
    </xf>
    <xf numFmtId="4" fontId="132" fillId="56" borderId="30" xfId="270" applyNumberFormat="1" applyFont="1" applyFill="1" applyBorder="1" applyAlignment="1">
      <alignment horizontal="center" vertical="center" wrapText="1"/>
    </xf>
    <xf numFmtId="0" fontId="132" fillId="56" borderId="30" xfId="270" applyFont="1" applyFill="1" applyBorder="1" applyAlignment="1">
      <alignment horizontal="center" vertical="center" wrapText="1"/>
    </xf>
    <xf numFmtId="2" fontId="132" fillId="56" borderId="31" xfId="316" applyNumberFormat="1" applyFont="1" applyFill="1" applyBorder="1" applyAlignment="1">
      <alignment horizontal="center" vertical="center" wrapText="1"/>
    </xf>
    <xf numFmtId="2" fontId="132" fillId="56" borderId="48" xfId="316" applyNumberFormat="1" applyFont="1" applyFill="1" applyBorder="1" applyAlignment="1">
      <alignment horizontal="center" vertical="center" wrapText="1"/>
    </xf>
    <xf numFmtId="2" fontId="132" fillId="56" borderId="45" xfId="316" applyNumberFormat="1" applyFont="1" applyFill="1" applyBorder="1" applyAlignment="1">
      <alignment horizontal="center" vertical="center" wrapText="1"/>
    </xf>
    <xf numFmtId="0" fontId="30" fillId="56" borderId="0" xfId="270" applyFont="1" applyFill="1" applyAlignment="1">
      <alignment vertical="center" wrapText="1"/>
    </xf>
    <xf numFmtId="0" fontId="30" fillId="56" borderId="54" xfId="270" applyFont="1" applyFill="1" applyBorder="1" applyAlignment="1">
      <alignment horizontal="center" vertical="center" wrapText="1"/>
    </xf>
    <xf numFmtId="0" fontId="116" fillId="56" borderId="40" xfId="270" applyFont="1" applyFill="1" applyBorder="1" applyAlignment="1">
      <alignment horizontal="center" vertical="center" wrapText="1"/>
    </xf>
    <xf numFmtId="0" fontId="116" fillId="56" borderId="30" xfId="257" applyFont="1" applyFill="1" applyBorder="1" applyAlignment="1">
      <alignment horizontal="center" vertical="center"/>
    </xf>
    <xf numFmtId="0" fontId="116" fillId="56" borderId="30" xfId="257" applyFont="1" applyFill="1" applyBorder="1" applyAlignment="1">
      <alignment horizontal="left" vertical="center"/>
    </xf>
    <xf numFmtId="3" fontId="116" fillId="56" borderId="40" xfId="270" applyNumberFormat="1" applyFont="1" applyFill="1" applyBorder="1" applyAlignment="1">
      <alignment horizontal="center" vertical="center" wrapText="1"/>
    </xf>
    <xf numFmtId="0" fontId="116" fillId="56" borderId="55" xfId="270" applyFont="1" applyFill="1" applyBorder="1" applyAlignment="1">
      <alignment horizontal="center" vertical="center" wrapText="1"/>
    </xf>
    <xf numFmtId="4" fontId="131" fillId="56" borderId="30" xfId="257" applyNumberFormat="1" applyFont="1" applyFill="1" applyBorder="1" applyAlignment="1">
      <alignment horizontal="center" vertical="center"/>
    </xf>
    <xf numFmtId="172" fontId="122" fillId="56" borderId="30" xfId="270" applyNumberFormat="1" applyFont="1" applyFill="1" applyBorder="1" applyAlignment="1">
      <alignment horizontal="center" vertical="center" wrapText="1"/>
    </xf>
    <xf numFmtId="172" fontId="122" fillId="56" borderId="55" xfId="270" applyNumberFormat="1" applyFont="1" applyFill="1" applyBorder="1" applyAlignment="1">
      <alignment vertical="center" wrapText="1"/>
    </xf>
    <xf numFmtId="0" fontId="116" fillId="56" borderId="54" xfId="270" applyFont="1" applyFill="1" applyBorder="1" applyAlignment="1">
      <alignment horizontal="center" vertical="center" wrapText="1"/>
    </xf>
    <xf numFmtId="172" fontId="107" fillId="56" borderId="30" xfId="270" applyNumberFormat="1" applyFont="1" applyFill="1" applyBorder="1" applyAlignment="1">
      <alignment horizontal="center" vertical="center" wrapText="1"/>
    </xf>
    <xf numFmtId="172" fontId="107" fillId="56" borderId="55" xfId="270" applyNumberFormat="1" applyFont="1" applyFill="1" applyBorder="1" applyAlignment="1">
      <alignment vertical="center" wrapText="1"/>
    </xf>
    <xf numFmtId="0" fontId="123" fillId="56" borderId="54" xfId="270" applyFont="1" applyFill="1" applyBorder="1" applyAlignment="1">
      <alignment horizontal="center" vertical="center" wrapText="1"/>
    </xf>
    <xf numFmtId="0" fontId="123" fillId="56" borderId="40" xfId="270" applyFont="1" applyFill="1" applyBorder="1" applyAlignment="1">
      <alignment horizontal="center" vertical="center" wrapText="1"/>
    </xf>
    <xf numFmtId="0" fontId="122" fillId="56" borderId="30" xfId="257" applyFont="1" applyFill="1" applyBorder="1" applyAlignment="1">
      <alignment horizontal="center" vertical="center"/>
    </xf>
    <xf numFmtId="0" fontId="122" fillId="56" borderId="30" xfId="257" applyFont="1" applyFill="1" applyBorder="1" applyAlignment="1">
      <alignment horizontal="left" vertical="center"/>
    </xf>
    <xf numFmtId="3" fontId="122" fillId="56" borderId="40" xfId="270" applyNumberFormat="1" applyFont="1" applyFill="1" applyBorder="1" applyAlignment="1">
      <alignment horizontal="center" vertical="center" wrapText="1"/>
    </xf>
    <xf numFmtId="0" fontId="122" fillId="56" borderId="55" xfId="270" applyFont="1" applyFill="1" applyBorder="1" applyAlignment="1">
      <alignment horizontal="center" vertical="center" wrapText="1"/>
    </xf>
    <xf numFmtId="3" fontId="107" fillId="56" borderId="40" xfId="270" applyNumberFormat="1" applyFont="1" applyFill="1" applyBorder="1" applyAlignment="1">
      <alignment horizontal="center" vertical="center" wrapText="1"/>
    </xf>
    <xf numFmtId="0" fontId="107" fillId="56" borderId="40" xfId="270" applyFont="1" applyFill="1" applyBorder="1" applyAlignment="1">
      <alignment horizontal="center" vertical="center" wrapText="1"/>
    </xf>
    <xf numFmtId="0" fontId="107" fillId="56" borderId="55" xfId="270" applyFont="1" applyFill="1" applyBorder="1" applyAlignment="1">
      <alignment horizontal="center" vertical="center" wrapText="1"/>
    </xf>
    <xf numFmtId="172" fontId="107" fillId="56" borderId="55" xfId="270" applyNumberFormat="1" applyFont="1" applyFill="1" applyBorder="1" applyAlignment="1">
      <alignment horizontal="center" vertical="center" wrapText="1"/>
    </xf>
    <xf numFmtId="3" fontId="107" fillId="56" borderId="30" xfId="270" applyNumberFormat="1" applyFont="1" applyFill="1" applyBorder="1" applyAlignment="1">
      <alignment horizontal="center" vertical="center" wrapText="1"/>
    </xf>
    <xf numFmtId="172" fontId="107" fillId="56" borderId="36" xfId="270" applyNumberFormat="1" applyFont="1" applyFill="1" applyBorder="1" applyAlignment="1">
      <alignment vertical="center" wrapText="1"/>
    </xf>
    <xf numFmtId="0" fontId="123" fillId="56" borderId="30" xfId="270" applyFont="1" applyFill="1" applyBorder="1" applyAlignment="1">
      <alignment horizontal="center" vertical="center" wrapText="1"/>
    </xf>
    <xf numFmtId="0" fontId="123" fillId="56" borderId="22" xfId="270" applyFont="1" applyFill="1" applyBorder="1" applyAlignment="1">
      <alignment horizontal="center" vertical="center" wrapText="1"/>
    </xf>
    <xf numFmtId="0" fontId="107" fillId="56" borderId="30" xfId="270" applyFont="1" applyFill="1" applyBorder="1" applyAlignment="1">
      <alignment horizontal="center" vertical="center" wrapText="1"/>
    </xf>
    <xf numFmtId="0" fontId="30" fillId="56" borderId="23" xfId="270" applyFont="1" applyFill="1" applyBorder="1" applyAlignment="1">
      <alignment horizontal="center" vertical="center" wrapText="1"/>
    </xf>
    <xf numFmtId="0" fontId="123" fillId="56" borderId="27" xfId="270" applyFont="1" applyFill="1" applyBorder="1" applyAlignment="1">
      <alignment horizontal="center" vertical="center" wrapText="1"/>
    </xf>
    <xf numFmtId="3" fontId="116" fillId="56" borderId="27" xfId="270" applyNumberFormat="1" applyFont="1" applyFill="1" applyBorder="1" applyAlignment="1">
      <alignment horizontal="center" vertical="center" wrapText="1"/>
    </xf>
    <xf numFmtId="0" fontId="116" fillId="56" borderId="27" xfId="270" applyFont="1" applyFill="1" applyBorder="1" applyAlignment="1">
      <alignment horizontal="center" vertical="center" wrapText="1"/>
    </xf>
    <xf numFmtId="0" fontId="116" fillId="56" borderId="33" xfId="270" applyFont="1" applyFill="1" applyBorder="1" applyAlignment="1">
      <alignment horizontal="center" vertical="center" wrapText="1"/>
    </xf>
    <xf numFmtId="174" fontId="116" fillId="56" borderId="23" xfId="270" applyNumberFormat="1" applyFont="1" applyFill="1" applyBorder="1" applyAlignment="1">
      <alignment horizontal="right" vertical="center" wrapText="1"/>
    </xf>
    <xf numFmtId="4" fontId="116" fillId="56" borderId="27" xfId="270" applyNumberFormat="1" applyFont="1" applyFill="1" applyBorder="1" applyAlignment="1">
      <alignment horizontal="right" vertical="center" wrapText="1"/>
    </xf>
    <xf numFmtId="1" fontId="116" fillId="56" borderId="23" xfId="270" applyNumberFormat="1" applyFont="1" applyFill="1" applyBorder="1" applyAlignment="1">
      <alignment horizontal="center" vertical="center" wrapText="1"/>
    </xf>
    <xf numFmtId="1" fontId="116" fillId="56" borderId="27" xfId="270" applyNumberFormat="1" applyFont="1" applyFill="1" applyBorder="1" applyAlignment="1">
      <alignment horizontal="center" vertical="center" wrapText="1"/>
    </xf>
    <xf numFmtId="0" fontId="116" fillId="56" borderId="23" xfId="270" applyFont="1" applyFill="1" applyBorder="1" applyAlignment="1">
      <alignment vertical="center" wrapText="1"/>
    </xf>
    <xf numFmtId="4" fontId="116" fillId="56" borderId="33" xfId="270" applyNumberFormat="1" applyFont="1" applyFill="1" applyBorder="1" applyAlignment="1">
      <alignment vertical="center" wrapText="1"/>
    </xf>
    <xf numFmtId="0" fontId="116" fillId="56" borderId="23" xfId="270" applyFont="1" applyFill="1" applyBorder="1" applyAlignment="1">
      <alignment horizontal="center" vertical="center" wrapText="1"/>
    </xf>
    <xf numFmtId="0" fontId="99" fillId="56" borderId="33" xfId="270" applyFont="1" applyFill="1" applyBorder="1" applyAlignment="1">
      <alignment vertical="center" wrapText="1"/>
    </xf>
    <xf numFmtId="0" fontId="30" fillId="56" borderId="46" xfId="270" applyFont="1" applyFill="1" applyBorder="1" applyAlignment="1">
      <alignment horizontal="center" vertical="center" wrapText="1"/>
    </xf>
    <xf numFmtId="0" fontId="30" fillId="56" borderId="45" xfId="270" applyFont="1" applyFill="1" applyBorder="1" applyAlignment="1">
      <alignment horizontal="center" vertical="center" wrapText="1"/>
    </xf>
    <xf numFmtId="0" fontId="18" fillId="0" borderId="46" xfId="270" applyFont="1" applyBorder="1" applyAlignment="1">
      <alignment horizontal="center" vertical="center" wrapText="1"/>
    </xf>
    <xf numFmtId="0" fontId="18" fillId="0" borderId="45" xfId="270" applyBorder="1" applyAlignment="1">
      <alignment horizontal="center" vertical="center" wrapText="1"/>
    </xf>
    <xf numFmtId="0" fontId="18" fillId="56" borderId="45" xfId="270" applyFill="1" applyBorder="1" applyAlignment="1">
      <alignment horizontal="center" vertical="center" wrapText="1"/>
    </xf>
    <xf numFmtId="0" fontId="18" fillId="0" borderId="47" xfId="270" applyBorder="1" applyAlignment="1">
      <alignment horizontal="center" vertical="center" wrapText="1"/>
    </xf>
    <xf numFmtId="0" fontId="29" fillId="56" borderId="30" xfId="270" applyFont="1" applyFill="1" applyBorder="1" applyAlignment="1">
      <alignment horizontal="center" vertical="center" wrapText="1"/>
    </xf>
    <xf numFmtId="0" fontId="55" fillId="56" borderId="30" xfId="270" applyFont="1" applyFill="1" applyBorder="1" applyAlignment="1">
      <alignment horizontal="center" vertical="center"/>
    </xf>
    <xf numFmtId="0" fontId="56" fillId="56" borderId="30" xfId="270" applyFont="1" applyFill="1" applyBorder="1" applyAlignment="1">
      <alignment horizontal="center" vertical="center"/>
    </xf>
    <xf numFmtId="3" fontId="29" fillId="56" borderId="30" xfId="270" applyNumberFormat="1" applyFont="1" applyFill="1" applyBorder="1" applyAlignment="1">
      <alignment horizontal="center" vertical="center" textRotation="90" wrapText="1"/>
    </xf>
    <xf numFmtId="0" fontId="56" fillId="56" borderId="30" xfId="270" applyFont="1" applyFill="1" applyBorder="1" applyAlignment="1">
      <alignment horizontal="center" vertical="center" wrapText="1"/>
    </xf>
    <xf numFmtId="0" fontId="57" fillId="56" borderId="30" xfId="270" applyFont="1" applyFill="1" applyBorder="1" applyAlignment="1">
      <alignment horizontal="center" vertical="center" wrapText="1"/>
    </xf>
    <xf numFmtId="4" fontId="57" fillId="56" borderId="30" xfId="270" applyNumberFormat="1" applyFont="1" applyFill="1" applyBorder="1" applyAlignment="1">
      <alignment horizontal="center" vertical="center" wrapText="1"/>
    </xf>
    <xf numFmtId="0" fontId="57" fillId="56" borderId="30" xfId="270" applyFont="1" applyFill="1" applyBorder="1" applyAlignment="1">
      <alignment horizontal="center" vertical="center" wrapText="1"/>
    </xf>
    <xf numFmtId="2" fontId="27" fillId="56" borderId="30" xfId="316" applyNumberFormat="1" applyFont="1" applyFill="1" applyBorder="1" applyAlignment="1">
      <alignment horizontal="center" vertical="center"/>
    </xf>
    <xf numFmtId="0" fontId="29" fillId="56" borderId="30" xfId="270" applyFont="1" applyFill="1" applyBorder="1" applyAlignment="1">
      <alignment horizontal="center" vertical="center"/>
    </xf>
    <xf numFmtId="0" fontId="56" fillId="56" borderId="30" xfId="270" applyFont="1" applyFill="1" applyBorder="1" applyAlignment="1">
      <alignment horizontal="center" vertical="center"/>
    </xf>
    <xf numFmtId="0" fontId="28" fillId="56" borderId="30" xfId="270" applyFont="1" applyFill="1" applyBorder="1" applyAlignment="1">
      <alignment horizontal="center" vertical="center" wrapText="1"/>
    </xf>
    <xf numFmtId="0" fontId="57" fillId="56" borderId="30" xfId="270" applyFont="1" applyFill="1" applyBorder="1" applyAlignment="1">
      <alignment horizontal="center" vertical="center"/>
    </xf>
    <xf numFmtId="4" fontId="57" fillId="56" borderId="30" xfId="270" applyNumberFormat="1" applyFont="1" applyFill="1" applyBorder="1" applyAlignment="1">
      <alignment horizontal="center" vertical="center"/>
    </xf>
    <xf numFmtId="2" fontId="28" fillId="56" borderId="30" xfId="316" applyNumberFormat="1" applyFont="1" applyFill="1" applyBorder="1" applyAlignment="1">
      <alignment horizontal="center" vertical="center" wrapText="1"/>
    </xf>
    <xf numFmtId="4" fontId="28" fillId="56" borderId="30" xfId="316" applyNumberFormat="1" applyFont="1" applyFill="1" applyBorder="1" applyAlignment="1">
      <alignment horizontal="center" vertical="center" wrapText="1"/>
    </xf>
    <xf numFmtId="0" fontId="28" fillId="56" borderId="30" xfId="316" applyFont="1" applyFill="1" applyBorder="1" applyAlignment="1">
      <alignment horizontal="center" vertical="center" wrapText="1"/>
    </xf>
    <xf numFmtId="0" fontId="0" fillId="56" borderId="30" xfId="0" applyFill="1" applyBorder="1" applyAlignment="1">
      <alignment horizontal="center" vertical="center"/>
    </xf>
    <xf numFmtId="0" fontId="91" fillId="0" borderId="30" xfId="270" applyFont="1" applyBorder="1" applyAlignment="1">
      <alignment horizontal="center" vertical="center" wrapText="1"/>
    </xf>
    <xf numFmtId="0" fontId="97" fillId="0" borderId="30" xfId="270" applyFont="1" applyBorder="1" applyAlignment="1">
      <alignment horizontal="center" vertical="center" wrapText="1"/>
    </xf>
    <xf numFmtId="0" fontId="76" fillId="0" borderId="30" xfId="270" applyFont="1" applyBorder="1" applyAlignment="1">
      <alignment horizontal="center" vertical="center" wrapText="1"/>
    </xf>
    <xf numFmtId="174" fontId="99" fillId="0" borderId="30" xfId="270" applyNumberFormat="1" applyFont="1" applyBorder="1" applyAlignment="1">
      <alignment horizontal="center" vertical="center" wrapText="1"/>
    </xf>
    <xf numFmtId="4" fontId="60" fillId="56" borderId="30" xfId="270" applyNumberFormat="1" applyFont="1" applyFill="1" applyBorder="1" applyAlignment="1">
      <alignment vertical="center" wrapText="1"/>
    </xf>
    <xf numFmtId="172" fontId="59" fillId="67" borderId="30" xfId="270" applyNumberFormat="1" applyFont="1" applyFill="1" applyBorder="1" applyAlignment="1">
      <alignment vertical="center" wrapText="1"/>
    </xf>
    <xf numFmtId="172" fontId="60" fillId="67" borderId="30" xfId="270" applyNumberFormat="1" applyFont="1" applyFill="1" applyBorder="1" applyAlignment="1">
      <alignment vertical="center" wrapText="1"/>
    </xf>
    <xf numFmtId="0" fontId="129" fillId="0" borderId="30" xfId="270" applyFont="1" applyBorder="1" applyAlignment="1">
      <alignment horizontal="center" vertical="center" wrapText="1"/>
    </xf>
    <xf numFmtId="0" fontId="0" fillId="0" borderId="30" xfId="0" applyBorder="1" applyAlignment="1">
      <alignment horizontal="center" vertical="center"/>
    </xf>
    <xf numFmtId="0" fontId="102" fillId="56" borderId="0" xfId="270" applyFont="1" applyFill="1" applyBorder="1" applyAlignment="1">
      <alignment horizontal="center" vertical="center" wrapText="1"/>
    </xf>
    <xf numFmtId="0" fontId="121" fillId="56" borderId="61" xfId="270" applyFont="1" applyFill="1" applyBorder="1" applyAlignment="1">
      <alignment horizontal="left" vertical="center" wrapText="1"/>
    </xf>
    <xf numFmtId="0" fontId="61" fillId="56" borderId="63" xfId="270" applyFont="1" applyFill="1" applyBorder="1" applyAlignment="1">
      <alignment horizontal="left" vertical="center" wrapText="1"/>
    </xf>
    <xf numFmtId="0" fontId="93" fillId="56" borderId="61" xfId="270" applyFont="1" applyFill="1" applyBorder="1" applyAlignment="1">
      <alignment horizontal="center" vertical="center" wrapText="1"/>
    </xf>
    <xf numFmtId="0" fontId="61" fillId="56" borderId="63" xfId="270" applyFont="1" applyFill="1" applyBorder="1" applyAlignment="1">
      <alignment horizontal="center" vertical="center" wrapText="1"/>
    </xf>
    <xf numFmtId="0" fontId="119" fillId="56" borderId="45" xfId="270" applyFont="1" applyFill="1" applyBorder="1" applyAlignment="1">
      <alignment horizontal="left" vertical="center" wrapText="1"/>
    </xf>
    <xf numFmtId="4" fontId="27" fillId="56" borderId="54" xfId="270" applyNumberFormat="1" applyFont="1" applyFill="1" applyBorder="1" applyAlignment="1">
      <alignment horizontal="center" vertical="center" wrapText="1"/>
    </xf>
    <xf numFmtId="4" fontId="27" fillId="56" borderId="40" xfId="270" applyNumberFormat="1" applyFont="1" applyFill="1" applyBorder="1" applyAlignment="1">
      <alignment horizontal="center" vertical="center" wrapText="1"/>
    </xf>
    <xf numFmtId="3" fontId="27" fillId="56" borderId="40" xfId="270" applyNumberFormat="1" applyFont="1" applyFill="1" applyBorder="1" applyAlignment="1">
      <alignment horizontal="center" vertical="center" wrapText="1"/>
    </xf>
    <xf numFmtId="4" fontId="27" fillId="56" borderId="40" xfId="270" applyNumberFormat="1" applyFont="1" applyFill="1" applyBorder="1" applyAlignment="1">
      <alignment horizontal="center" vertical="center" wrapText="1"/>
    </xf>
    <xf numFmtId="4" fontId="27" fillId="56" borderId="55" xfId="270" applyNumberFormat="1" applyFont="1" applyFill="1" applyBorder="1" applyAlignment="1">
      <alignment horizontal="center" vertical="center" wrapText="1"/>
    </xf>
    <xf numFmtId="0" fontId="27" fillId="56" borderId="54" xfId="270" applyFont="1" applyFill="1" applyBorder="1" applyAlignment="1">
      <alignment horizontal="center" vertical="center" wrapText="1"/>
    </xf>
    <xf numFmtId="0" fontId="27" fillId="56" borderId="55" xfId="270" applyFont="1" applyFill="1" applyBorder="1" applyAlignment="1">
      <alignment horizontal="center" vertical="center" wrapText="1"/>
    </xf>
    <xf numFmtId="2" fontId="27" fillId="56" borderId="54" xfId="316" applyNumberFormat="1" applyFont="1" applyFill="1" applyBorder="1" applyAlignment="1">
      <alignment horizontal="center" vertical="center"/>
    </xf>
    <xf numFmtId="2" fontId="27" fillId="56" borderId="40" xfId="316" applyNumberFormat="1" applyFont="1" applyFill="1" applyBorder="1" applyAlignment="1">
      <alignment horizontal="center" vertical="center"/>
    </xf>
    <xf numFmtId="2" fontId="27" fillId="56" borderId="55" xfId="316" applyNumberFormat="1" applyFont="1" applyFill="1" applyBorder="1" applyAlignment="1">
      <alignment horizontal="center" vertical="center"/>
    </xf>
    <xf numFmtId="0" fontId="116" fillId="0" borderId="30" xfId="270" applyFont="1" applyBorder="1" applyAlignment="1">
      <alignment horizontal="center" vertical="center"/>
    </xf>
    <xf numFmtId="0" fontId="104" fillId="56" borderId="30" xfId="270" applyFont="1" applyFill="1" applyBorder="1" applyAlignment="1">
      <alignment horizontal="center" vertical="center" wrapText="1"/>
    </xf>
    <xf numFmtId="0" fontId="104" fillId="56" borderId="30" xfId="270" applyFont="1" applyFill="1" applyBorder="1" applyAlignment="1">
      <alignment horizontal="center" vertical="center"/>
    </xf>
    <xf numFmtId="0" fontId="104" fillId="56" borderId="30" xfId="270" applyFont="1" applyFill="1" applyBorder="1" applyAlignment="1">
      <alignment horizontal="center" vertical="center" textRotation="90" wrapText="1"/>
    </xf>
    <xf numFmtId="3" fontId="104" fillId="56" borderId="30" xfId="270" applyNumberFormat="1" applyFont="1" applyFill="1" applyBorder="1" applyAlignment="1">
      <alignment horizontal="center" vertical="center" textRotation="90" wrapText="1"/>
    </xf>
    <xf numFmtId="0" fontId="104" fillId="56" borderId="30" xfId="270" applyFont="1" applyFill="1" applyBorder="1" applyAlignment="1">
      <alignment horizontal="center" vertical="center" wrapText="1"/>
    </xf>
    <xf numFmtId="4" fontId="104" fillId="56" borderId="30" xfId="270" applyNumberFormat="1" applyFont="1" applyFill="1" applyBorder="1" applyAlignment="1">
      <alignment horizontal="center" vertical="center" wrapText="1"/>
    </xf>
    <xf numFmtId="3" fontId="104" fillId="56" borderId="30" xfId="270" applyNumberFormat="1" applyFont="1" applyFill="1" applyBorder="1" applyAlignment="1">
      <alignment horizontal="center" vertical="center" wrapText="1"/>
    </xf>
    <xf numFmtId="4" fontId="104" fillId="56" borderId="30" xfId="270" applyNumberFormat="1" applyFont="1" applyFill="1" applyBorder="1" applyAlignment="1">
      <alignment horizontal="center" vertical="center" wrapText="1"/>
    </xf>
    <xf numFmtId="2" fontId="104" fillId="56" borderId="30" xfId="316" applyNumberFormat="1" applyFont="1" applyFill="1" applyBorder="1" applyAlignment="1">
      <alignment horizontal="center" vertical="center"/>
    </xf>
    <xf numFmtId="0" fontId="104" fillId="56" borderId="30" xfId="270" applyFont="1" applyFill="1" applyBorder="1" applyAlignment="1">
      <alignment horizontal="center" vertical="center"/>
    </xf>
    <xf numFmtId="4" fontId="104" fillId="56" borderId="30" xfId="270" applyNumberFormat="1" applyFont="1" applyFill="1" applyBorder="1" applyAlignment="1">
      <alignment horizontal="center" vertical="center"/>
    </xf>
    <xf numFmtId="3" fontId="104" fillId="56" borderId="30" xfId="270" applyNumberFormat="1" applyFont="1" applyFill="1" applyBorder="1" applyAlignment="1">
      <alignment horizontal="center" vertical="center"/>
    </xf>
    <xf numFmtId="2" fontId="104" fillId="56" borderId="30" xfId="316" applyNumberFormat="1" applyFont="1" applyFill="1" applyBorder="1" applyAlignment="1">
      <alignment horizontal="center" vertical="center" wrapText="1"/>
    </xf>
    <xf numFmtId="4" fontId="104" fillId="56" borderId="30" xfId="316" applyNumberFormat="1" applyFont="1" applyFill="1" applyBorder="1" applyAlignment="1">
      <alignment horizontal="center" vertical="center" wrapText="1"/>
    </xf>
    <xf numFmtId="0" fontId="104" fillId="56" borderId="30" xfId="316" applyFont="1" applyFill="1" applyBorder="1" applyAlignment="1">
      <alignment horizontal="center" vertical="center" wrapText="1"/>
    </xf>
    <xf numFmtId="0" fontId="61" fillId="56" borderId="30" xfId="270" applyFont="1" applyFill="1" applyBorder="1" applyAlignment="1">
      <alignment horizontal="center" vertical="center" wrapText="1"/>
    </xf>
    <xf numFmtId="0" fontId="106" fillId="56" borderId="30" xfId="252" applyFont="1" applyFill="1" applyBorder="1" applyAlignment="1">
      <alignment horizontal="left" vertical="center" wrapText="1"/>
    </xf>
    <xf numFmtId="0" fontId="150" fillId="56" borderId="30" xfId="270" applyFont="1" applyFill="1" applyBorder="1" applyAlignment="1">
      <alignment horizontal="center" vertical="center" wrapText="1"/>
    </xf>
    <xf numFmtId="3" fontId="150" fillId="56" borderId="30" xfId="270" applyNumberFormat="1" applyFont="1" applyFill="1" applyBorder="1" applyAlignment="1">
      <alignment horizontal="center" vertical="center" wrapText="1"/>
    </xf>
    <xf numFmtId="173" fontId="150" fillId="56" borderId="30" xfId="270" applyNumberFormat="1" applyFont="1" applyFill="1" applyBorder="1" applyAlignment="1">
      <alignment horizontal="center" vertical="center" wrapText="1"/>
    </xf>
    <xf numFmtId="0" fontId="61" fillId="68" borderId="30" xfId="270" applyFont="1" applyFill="1" applyBorder="1" applyAlignment="1">
      <alignment horizontal="center" vertical="center" wrapText="1"/>
    </xf>
    <xf numFmtId="0" fontId="122" fillId="56" borderId="30" xfId="270" applyFont="1" applyFill="1" applyBorder="1" applyAlignment="1">
      <alignment horizontal="center" vertical="center" wrapText="1"/>
    </xf>
    <xf numFmtId="0" fontId="122" fillId="56" borderId="30" xfId="257" applyFont="1" applyFill="1" applyBorder="1" applyAlignment="1">
      <alignment horizontal="left" vertical="center" wrapText="1"/>
    </xf>
    <xf numFmtId="176" fontId="67" fillId="56" borderId="30" xfId="270" applyNumberFormat="1" applyFont="1" applyFill="1" applyBorder="1" applyAlignment="1">
      <alignment vertical="center" wrapText="1"/>
    </xf>
    <xf numFmtId="4" fontId="95" fillId="56" borderId="30" xfId="257" applyNumberFormat="1" applyFont="1" applyFill="1" applyBorder="1" applyAlignment="1">
      <alignment horizontal="center" vertical="center"/>
    </xf>
    <xf numFmtId="176" fontId="67" fillId="56" borderId="30" xfId="270" applyNumberFormat="1" applyFont="1" applyFill="1" applyBorder="1" applyAlignment="1">
      <alignment horizontal="center" vertical="center" wrapText="1"/>
    </xf>
    <xf numFmtId="4" fontId="150" fillId="56" borderId="30" xfId="270" applyNumberFormat="1" applyFont="1" applyFill="1" applyBorder="1" applyAlignment="1">
      <alignment horizontal="center" vertical="center" wrapText="1"/>
    </xf>
    <xf numFmtId="0" fontId="94" fillId="56" borderId="30" xfId="257" applyFont="1" applyFill="1" applyBorder="1" applyAlignment="1">
      <alignment horizontal="left" vertical="center" wrapText="1"/>
    </xf>
    <xf numFmtId="4" fontId="95" fillId="56" borderId="30" xfId="257" applyNumberFormat="1" applyFont="1" applyFill="1" applyBorder="1" applyAlignment="1">
      <alignment horizontal="center" vertical="center" wrapText="1"/>
    </xf>
    <xf numFmtId="4" fontId="150" fillId="56" borderId="30" xfId="270" applyNumberFormat="1" applyFont="1" applyFill="1" applyBorder="1" applyAlignment="1">
      <alignment horizontal="center" vertical="center" wrapText="1"/>
    </xf>
    <xf numFmtId="176" fontId="67" fillId="56" borderId="30" xfId="0" applyNumberFormat="1" applyFont="1" applyFill="1" applyBorder="1" applyAlignment="1">
      <alignment horizontal="center" vertical="center"/>
    </xf>
    <xf numFmtId="176" fontId="67" fillId="56" borderId="30" xfId="0" applyNumberFormat="1" applyFont="1" applyFill="1" applyBorder="1" applyAlignment="1">
      <alignment vertical="center"/>
    </xf>
    <xf numFmtId="0" fontId="95" fillId="0" borderId="30" xfId="270" applyFont="1" applyBorder="1" applyAlignment="1">
      <alignment vertical="center" wrapText="1"/>
    </xf>
    <xf numFmtId="0" fontId="101" fillId="56" borderId="30" xfId="270" applyFont="1" applyFill="1" applyBorder="1" applyAlignment="1">
      <alignment horizontal="center" vertical="center" wrapText="1"/>
    </xf>
    <xf numFmtId="0" fontId="157" fillId="56" borderId="30" xfId="270" applyFont="1" applyFill="1" applyBorder="1" applyAlignment="1">
      <alignment vertical="center" wrapText="1"/>
    </xf>
    <xf numFmtId="0" fontId="157" fillId="56" borderId="30" xfId="270" applyFont="1" applyFill="1" applyBorder="1" applyAlignment="1">
      <alignment horizontal="left" vertical="center" wrapText="1"/>
    </xf>
    <xf numFmtId="3" fontId="157" fillId="56" borderId="30" xfId="270" applyNumberFormat="1" applyFont="1" applyFill="1" applyBorder="1" applyAlignment="1">
      <alignment horizontal="center" vertical="center" wrapText="1"/>
    </xf>
    <xf numFmtId="3" fontId="95" fillId="56" borderId="30" xfId="257" applyNumberFormat="1" applyFont="1" applyFill="1" applyBorder="1" applyAlignment="1">
      <alignment horizontal="center" vertical="center" wrapText="1"/>
    </xf>
    <xf numFmtId="4" fontId="100" fillId="56" borderId="30" xfId="270" applyNumberFormat="1" applyFont="1" applyFill="1" applyBorder="1" applyAlignment="1">
      <alignment horizontal="right" vertical="center" wrapText="1"/>
    </xf>
    <xf numFmtId="4" fontId="100" fillId="56" borderId="30" xfId="270" applyNumberFormat="1" applyFont="1" applyFill="1" applyBorder="1" applyAlignment="1">
      <alignment horizontal="center" vertical="center" wrapText="1"/>
    </xf>
    <xf numFmtId="176" fontId="100" fillId="56" borderId="30" xfId="270" applyNumberFormat="1" applyFont="1" applyFill="1" applyBorder="1" applyAlignment="1">
      <alignment horizontal="center" vertical="center" wrapText="1"/>
    </xf>
    <xf numFmtId="0" fontId="100" fillId="56" borderId="30" xfId="270" applyFont="1" applyFill="1" applyBorder="1" applyAlignment="1">
      <alignment horizontal="center" vertical="center" wrapText="1"/>
    </xf>
    <xf numFmtId="0" fontId="116" fillId="56" borderId="30" xfId="270" applyFont="1" applyFill="1" applyBorder="1" applyAlignment="1">
      <alignment horizontal="center" vertical="center"/>
    </xf>
    <xf numFmtId="0" fontId="116" fillId="56" borderId="30" xfId="270" applyFont="1" applyFill="1" applyBorder="1" applyAlignment="1">
      <alignment horizontal="center" vertical="center"/>
    </xf>
    <xf numFmtId="0" fontId="116" fillId="56" borderId="30" xfId="270" applyFont="1" applyFill="1" applyBorder="1" applyAlignment="1">
      <alignment horizontal="center" vertical="center" wrapText="1"/>
    </xf>
    <xf numFmtId="3" fontId="116" fillId="56" borderId="30" xfId="270" applyNumberFormat="1" applyFont="1" applyFill="1" applyBorder="1" applyAlignment="1">
      <alignment horizontal="center" vertical="center" textRotation="90" wrapText="1"/>
    </xf>
    <xf numFmtId="2" fontId="116" fillId="56" borderId="30" xfId="270" applyNumberFormat="1" applyFont="1" applyFill="1" applyBorder="1" applyAlignment="1">
      <alignment horizontal="center" vertical="center" wrapText="1"/>
    </xf>
    <xf numFmtId="0" fontId="116" fillId="56" borderId="30" xfId="270" applyFont="1" applyFill="1" applyBorder="1" applyAlignment="1">
      <alignment horizontal="center" vertical="center" wrapText="1"/>
    </xf>
    <xf numFmtId="2" fontId="116" fillId="56" borderId="30" xfId="316" applyNumberFormat="1" applyFont="1" applyFill="1" applyBorder="1" applyAlignment="1">
      <alignment horizontal="center" vertical="center"/>
    </xf>
  </cellXfs>
  <cellStyles count="319">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 2" xfId="318"/>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rmal_Sayfa1" xfId="317"/>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20</xdr:col>
      <xdr:colOff>0</xdr:colOff>
      <xdr:row>3</xdr:row>
      <xdr:rowOff>0</xdr:rowOff>
    </xdr:from>
    <xdr:to>
      <xdr:col>20</xdr:col>
      <xdr:colOff>0</xdr:colOff>
      <xdr:row>3</xdr:row>
      <xdr:rowOff>0</xdr:rowOff>
    </xdr:to>
    <xdr:sp macro="" textlink="">
      <xdr:nvSpPr>
        <xdr:cNvPr id="2" name="Line 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 name="Line 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 name="Line 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 name="Line 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 name="Line 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 name="Line 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 name="Line 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 name="Line 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 name="Line 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 name="Line 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 name="Line 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 name="Line 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 name="Line 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 name="Line 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 name="Line 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 name="Line 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 name="Line 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 name="Line 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 name="Line 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 name="Line 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 name="Line 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 name="Line 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 name="Line 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 name="Line 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 name="Line 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 name="Line 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 name="Line 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 name="Line 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 name="Line 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 name="Line 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 name="Line 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 name="Line 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 name="Line 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 name="Line 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 name="Line 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 name="Line 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 name="Line 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 name="Line 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 name="Line 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 name="Line 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 name="Line 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 name="Line 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 name="Line 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 name="Line 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 name="Line 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 name="Line 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8" name="Line 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9" name="Line 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0" name="Line 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1" name="Line 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2" name="Line 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3" name="Line 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4" name="Line 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5" name="Line 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6" name="Line 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7" name="Line 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8" name="Line 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59" name="Line 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0" name="Line 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1" name="Line 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2" name="Line 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3" name="Line 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4" name="Line 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5" name="Line 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6" name="Line 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7" name="Line 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8" name="Line 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69" name="Line 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0" name="Line 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1" name="Line 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2" name="Line 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3" name="Line 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4" name="Line 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5" name="Line 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6" name="Line 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7" name="Line 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8" name="Line 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79" name="Line 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0" name="Line 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1" name="Line 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2" name="Line 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3" name="Line 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4" name="Line 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5" name="Line 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6" name="Line 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7" name="Line 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8" name="Line 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89" name="Line 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0" name="Line 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1" name="Line 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2" name="Line 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3" name="Line 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4" name="Line 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5" name="Line 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6" name="Line 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7" name="Line 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8" name="Line 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99" name="Line 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0" name="Line 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1" name="Line 1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2" name="Line 1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3" name="Line 1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4" name="Line 1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5" name="Line 1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6" name="Line 1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7" name="Line 1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8" name="Line 1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09" name="Line 1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0" name="Line 1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1" name="Line 1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2" name="Line 1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3" name="Line 1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4" name="Line 1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5" name="Line 1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6" name="Line 1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7" name="Line 1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8" name="Line 1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19" name="Line 1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15</xdr:col>
      <xdr:colOff>19050</xdr:colOff>
      <xdr:row>3</xdr:row>
      <xdr:rowOff>0</xdr:rowOff>
    </xdr:from>
    <xdr:to>
      <xdr:col>15</xdr:col>
      <xdr:colOff>95250</xdr:colOff>
      <xdr:row>3</xdr:row>
      <xdr:rowOff>0</xdr:rowOff>
    </xdr:to>
    <xdr:sp macro="" textlink="">
      <xdr:nvSpPr>
        <xdr:cNvPr id="120" name="AutoShape 119"/>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1" name="Line 1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2" name="Line 1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3" name="Line 1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4" name="Line 1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5" name="Line 1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6" name="Line 1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7" name="Line 1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8" name="Line 1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29" name="Line 1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0" name="Line 1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1" name="Line 1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2" name="Line 1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3" name="Line 1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4" name="Line 1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5" name="Line 1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6" name="Line 1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7" name="Line 1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8" name="Line 1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39" name="Line 1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0" name="Line 1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1" name="Line 1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2" name="Line 1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3" name="Line 1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4" name="Line 1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5" name="Line 1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6" name="Line 1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7" name="Line 1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8" name="Line 1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49" name="Line 1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0" name="Line 1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1" name="Line 1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2" name="Line 1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3" name="Line 1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4" name="Line 1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5" name="Line 1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6" name="Line 1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7" name="Line 1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8" name="Line 1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59" name="Line 1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0" name="Line 1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1" name="Line 1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2" name="Line 1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3" name="Line 1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4" name="Line 1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5" name="Line 1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6" name="Line 1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7" name="Line 1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8" name="Line 1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69" name="Line 1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0" name="Line 1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1" name="Line 1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2" name="Line 1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3" name="Line 1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4" name="Line 1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5" name="Line 1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6" name="Line 1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7" name="Line 1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8" name="Line 1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79" name="Line 1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0" name="Line 1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1" name="Line 1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2" name="Line 1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3" name="Line 1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4" name="Line 1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5" name="Line 1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6" name="Line 1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7" name="Line 1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8" name="Line 1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89" name="Line 1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0" name="Line 1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1" name="Line 1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2" name="Line 1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3" name="Line 1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4" name="Line 1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5" name="Line 1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6" name="Line 1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7" name="Line 1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8" name="Line 1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199" name="Line 1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0" name="Line 1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1" name="Line 2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2" name="Line 2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3" name="Line 2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4" name="Line 2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5" name="Line 2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6" name="Line 2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7" name="Line 2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8" name="Line 2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09" name="Line 2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0" name="Line 2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1" name="Line 2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2" name="Line 2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3" name="Line 2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4" name="Line 2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5" name="Line 2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6" name="Line 2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7" name="Line 2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8" name="Line 2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19" name="Line 2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0" name="Line 2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1" name="Line 2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2" name="Line 2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3" name="Line 2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4" name="Line 2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5" name="Line 2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6" name="Line 2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7" name="Line 2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8" name="Line 2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29" name="Line 2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0" name="Line 2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1" name="Line 2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2" name="Line 2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3" name="Line 2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4" name="Line 2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5" name="Line 2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6" name="Line 2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7" name="Line 2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38" name="Line 2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15</xdr:col>
      <xdr:colOff>19050</xdr:colOff>
      <xdr:row>3</xdr:row>
      <xdr:rowOff>0</xdr:rowOff>
    </xdr:from>
    <xdr:to>
      <xdr:col>15</xdr:col>
      <xdr:colOff>95250</xdr:colOff>
      <xdr:row>3</xdr:row>
      <xdr:rowOff>0</xdr:rowOff>
    </xdr:to>
    <xdr:sp macro="" textlink="">
      <xdr:nvSpPr>
        <xdr:cNvPr id="239" name="AutoShape 238"/>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0" name="Line 2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1" name="Line 2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2" name="Line 2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3" name="Line 2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4" name="Line 2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5" name="Line 2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6" name="Line 2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7" name="Line 2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8" name="Line 2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49" name="Line 2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0" name="Line 2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1" name="Line 2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2" name="Line 2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3" name="Line 2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4" name="Line 2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5" name="Line 2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6" name="Line 2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7" name="Line 2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8" name="Line 2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59" name="Line 2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0" name="Line 2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1" name="Line 2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2" name="Line 2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3" name="Line 2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4" name="Line 2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5" name="Line 2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6" name="Line 2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7" name="Line 2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8" name="Line 2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69" name="Line 2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0" name="Line 2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1" name="Line 2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2" name="Line 2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3" name="Line 2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4" name="Line 2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5" name="Line 2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6" name="Line 2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7" name="Line 2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8" name="Line 2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79" name="Line 2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0" name="Line 2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1" name="Line 2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2" name="Line 2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3" name="Line 2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4" name="Line 2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5" name="Line 2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6" name="Line 2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7" name="Line 2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8" name="Line 2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89" name="Line 2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0" name="Line 2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1" name="Line 2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2" name="Line 2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3" name="Line 2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4" name="Line 2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5" name="Line 2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6" name="Line 2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7" name="Line 2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8" name="Line 2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299" name="Line 2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0" name="Line 2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1" name="Line 3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2" name="Line 3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3" name="Line 3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4" name="Line 3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5" name="Line 3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6" name="Line 3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7" name="Line 3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8" name="Line 3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09" name="Line 3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0" name="Line 3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1" name="Line 3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2" name="Line 3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3" name="Line 3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4" name="Line 3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5" name="Line 3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6" name="Line 3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7" name="Line 3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8" name="Line 3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19" name="Line 3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0" name="Line 3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1" name="Line 3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2" name="Line 3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3" name="Line 3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4" name="Line 3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5" name="Line 3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6" name="Line 3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7" name="Line 3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8" name="Line 3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29" name="Line 3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0" name="Line 3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1" name="Line 3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2" name="Line 3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3" name="Line 3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4" name="Line 3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5" name="Line 3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6" name="Line 3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7" name="Line 3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8" name="Line 3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39" name="Line 3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0" name="Line 3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1" name="Line 3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2" name="Line 3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3" name="Line 3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4" name="Line 3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5" name="Line 3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6" name="Line 3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7" name="Line 3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8" name="Line 3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49" name="Line 3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0" name="Line 3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1" name="Line 3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2" name="Line 3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3" name="Line 3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4" name="Line 3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5" name="Line 3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6" name="Line 3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7" name="Line 3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15</xdr:col>
      <xdr:colOff>19050</xdr:colOff>
      <xdr:row>3</xdr:row>
      <xdr:rowOff>0</xdr:rowOff>
    </xdr:from>
    <xdr:to>
      <xdr:col>15</xdr:col>
      <xdr:colOff>95250</xdr:colOff>
      <xdr:row>3</xdr:row>
      <xdr:rowOff>0</xdr:rowOff>
    </xdr:to>
    <xdr:sp macro="" textlink="">
      <xdr:nvSpPr>
        <xdr:cNvPr id="358" name="AutoShape 357"/>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59" name="Line 3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0" name="Line 3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1" name="Line 3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2" name="Line 3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3" name="Line 3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4" name="Line 3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5" name="Line 3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6" name="Line 3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7" name="Line 3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8" name="Line 3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69" name="Line 3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0" name="Line 3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1" name="Line 3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2" name="Line 3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3" name="Line 3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4" name="Line 3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5" name="Line 3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6" name="Line 3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7" name="Line 3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8" name="Line 3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79" name="Line 3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0" name="Line 3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1" name="Line 3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2" name="Line 3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3" name="Line 3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4" name="Line 3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5" name="Line 3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6" name="Line 3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7" name="Line 3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8" name="Line 3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89" name="Line 3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0" name="Line 3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1" name="Line 3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2" name="Line 3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3" name="Line 3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4" name="Line 3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5" name="Line 3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6" name="Line 3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7" name="Line 3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8" name="Line 3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399" name="Line 3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0" name="Line 3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1" name="Line 4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2" name="Line 4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3" name="Line 4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4" name="Line 4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5" name="Line 4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6" name="Line 4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7" name="Line 4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8" name="Line 4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09" name="Line 4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0" name="Line 4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1" name="Line 4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2" name="Line 4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3" name="Line 4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4" name="Line 4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5" name="Line 4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6" name="Line 4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7" name="Line 4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8" name="Line 4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19" name="Line 4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0" name="Line 4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1" name="Line 4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2" name="Line 4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3" name="Line 4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4" name="Line 4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5" name="Line 4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6" name="Line 4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7" name="Line 4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8" name="Line 4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29" name="Line 4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0" name="Line 4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1" name="Line 4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2" name="Line 4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3" name="Line 4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4" name="Line 4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5" name="Line 4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6" name="Line 4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7" name="Line 4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8" name="Line 4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39" name="Line 4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0" name="Line 4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1" name="Line 4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2" name="Line 4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3" name="Line 4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4" name="Line 4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5" name="Line 4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6" name="Line 4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7" name="Line 4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8" name="Line 4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49" name="Line 4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0" name="Line 4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1" name="Line 4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2" name="Line 4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3" name="Line 4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4" name="Line 4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5" name="Line 4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6" name="Line 4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7" name="Line 4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8" name="Line 4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59" name="Line 4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0" name="Line 4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1" name="Line 4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2" name="Line 4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3" name="Line 4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4" name="Line 4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5" name="Line 4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6" name="Line 4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7" name="Line 4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8" name="Line 4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69" name="Line 4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0" name="Line 4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1" name="Line 4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2" name="Line 4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3" name="Line 4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4" name="Line 4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5" name="Line 4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0</xdr:colOff>
      <xdr:row>3</xdr:row>
      <xdr:rowOff>0</xdr:rowOff>
    </xdr:from>
    <xdr:to>
      <xdr:col>20</xdr:col>
      <xdr:colOff>0</xdr:colOff>
      <xdr:row>3</xdr:row>
      <xdr:rowOff>0</xdr:rowOff>
    </xdr:to>
    <xdr:sp macro="" textlink="">
      <xdr:nvSpPr>
        <xdr:cNvPr id="476" name="Line 4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15</xdr:col>
      <xdr:colOff>19050</xdr:colOff>
      <xdr:row>3</xdr:row>
      <xdr:rowOff>0</xdr:rowOff>
    </xdr:from>
    <xdr:to>
      <xdr:col>15</xdr:col>
      <xdr:colOff>95250</xdr:colOff>
      <xdr:row>3</xdr:row>
      <xdr:rowOff>0</xdr:rowOff>
    </xdr:to>
    <xdr:sp macro="" textlink="">
      <xdr:nvSpPr>
        <xdr:cNvPr id="477" name="AutoShape 476"/>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3</xdr:row>
      <xdr:rowOff>0</xdr:rowOff>
    </xdr:from>
    <xdr:to>
      <xdr:col>14</xdr:col>
      <xdr:colOff>0</xdr:colOff>
      <xdr:row>3</xdr:row>
      <xdr:rowOff>0</xdr:rowOff>
    </xdr:to>
    <xdr:sp macro="" textlink="">
      <xdr:nvSpPr>
        <xdr:cNvPr id="2" name="Line 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 name="Line 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 name="Line 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 name="Line 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 name="Line 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 name="Line 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 name="Line 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 name="Line 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 name="Line 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 name="Line 1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 name="Line 1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 name="Line 1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 name="Line 1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 name="Line 1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 name="Line 1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 name="Line 1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 name="Line 1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 name="Line 1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 name="Line 1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 name="Line 2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 name="Line 2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 name="Line 2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 name="Line 2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 name="Line 2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 name="Line 2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 name="Line 2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 name="Line 2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 name="Line 2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 name="Line 2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 name="Line 3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 name="Line 3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 name="Line 3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 name="Line 3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 name="Line 3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 name="Line 3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 name="Line 3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 name="Line 3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 name="Line 3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 name="Line 3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 name="Line 4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 name="Line 4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 name="Line 4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 name="Line 4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 name="Line 4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 name="Line 4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 name="Line 4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8" name="Line 4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9" name="Line 4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0" name="Line 4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1" name="Line 5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2" name="Line 5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3" name="Line 5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4" name="Line 5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5" name="Line 5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6" name="Line 5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7" name="Line 5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8" name="Line 5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59" name="Line 5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0" name="Line 5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1" name="Line 6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2" name="Line 6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3" name="Line 6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4" name="Line 6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5" name="Line 6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6" name="Line 6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7" name="Line 6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8" name="Line 6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69" name="Line 6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0" name="Line 6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1" name="Line 7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2" name="Line 7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3" name="Line 7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4" name="Line 7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5" name="Line 7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6" name="Line 7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7" name="Line 7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8" name="Line 7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79" name="Line 7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0" name="Line 7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1" name="Line 8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2" name="Line 8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3" name="Line 8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4" name="Line 8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5" name="Line 8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6" name="Line 8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7" name="Line 8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8" name="Line 8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89" name="Line 8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0" name="Line 8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1" name="Line 9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2" name="Line 9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3" name="Line 9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4" name="Line 9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5" name="Line 9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6" name="Line 9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7" name="Line 9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8" name="Line 9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99" name="Line 9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0" name="Line 9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1" name="Line 10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2" name="Line 10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3" name="Line 10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4" name="Line 10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5" name="Line 10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6" name="Line 10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7" name="Line 10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8" name="Line 10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09" name="Line 10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0" name="Line 10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1" name="Line 11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2" name="Line 11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3" name="Line 11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4" name="Line 11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5" name="Line 11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6" name="Line 11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7" name="Line 11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8" name="Line 11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19" name="Line 11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0" name="Line 12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1" name="Line 12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2" name="Line 12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3" name="Line 12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4" name="Line 12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5" name="Line 12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6" name="Line 12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7" name="Line 12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8" name="Line 12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29" name="Line 12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0" name="Line 13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1" name="Line 13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2" name="Line 13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3" name="Line 13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4" name="Line 13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5" name="Line 13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6" name="Line 13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7" name="Line 13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8" name="Line 13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39" name="Line 13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0" name="Line 14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1" name="Line 14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2" name="Line 14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3" name="Line 14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4" name="Line 14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5" name="Line 14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6" name="Line 14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7" name="Line 14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8" name="Line 14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49" name="Line 14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0" name="Line 15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1" name="Line 15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2" name="Line 15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3" name="Line 15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4" name="Line 15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5" name="Line 15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6" name="Line 15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7" name="Line 15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8" name="Line 15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59" name="Line 15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0" name="Line 16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1" name="Line 16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2" name="Line 16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3" name="Line 16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4" name="Line 16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5" name="Line 16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6" name="Line 16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7" name="Line 16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8" name="Line 16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69" name="Line 16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0" name="Line 17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1" name="Line 17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2" name="Line 17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3" name="Line 17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4" name="Line 17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5" name="Line 17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6" name="Line 17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7" name="Line 17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8" name="Line 17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79" name="Line 17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0" name="Line 18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1" name="Line 18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2" name="Line 18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3" name="Line 18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4" name="Line 18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5" name="Line 18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6" name="Line 18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7" name="Line 18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8" name="Line 18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89" name="Line 18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0" name="Line 19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1" name="Line 19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2" name="Line 19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3" name="Line 19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4" name="Line 19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5" name="Line 19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6" name="Line 19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7" name="Line 19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8" name="Line 19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199" name="Line 19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0" name="Line 20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1" name="Line 20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2" name="Line 20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3" name="Line 20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4" name="Line 20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5" name="Line 20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6" name="Line 20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7" name="Line 20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8" name="Line 20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09" name="Line 20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0" name="Line 21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1" name="Line 21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2" name="Line 21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3" name="Line 21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4" name="Line 21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5" name="Line 21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6" name="Line 21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7" name="Line 21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8" name="Line 21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19" name="Line 21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0" name="Line 22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1" name="Line 22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2" name="Line 22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3" name="Line 22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4" name="Line 22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5" name="Line 22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6" name="Line 22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7" name="Line 22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8" name="Line 22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29" name="Line 22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0" name="Line 23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1" name="Line 23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2" name="Line 23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3" name="Line 23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4" name="Line 23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5" name="Line 23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6" name="Line 23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7" name="Line 23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8" name="Line 23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39" name="Line 24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0" name="Line 24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1" name="Line 24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2" name="Line 24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3" name="Line 24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4" name="Line 24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5" name="Line 24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6" name="Line 24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7" name="Line 24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8" name="Line 24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49" name="Line 25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0" name="Line 25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1" name="Line 25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2" name="Line 25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3" name="Line 25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4" name="Line 25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5" name="Line 25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6" name="Line 25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7" name="Line 25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8" name="Line 25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59" name="Line 26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0" name="Line 26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1" name="Line 26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2" name="Line 26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3" name="Line 26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4" name="Line 26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5" name="Line 26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6" name="Line 26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7" name="Line 26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8" name="Line 26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69" name="Line 27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0" name="Line 27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1" name="Line 27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2" name="Line 27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3" name="Line 27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4" name="Line 27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5" name="Line 27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6" name="Line 27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7" name="Line 27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8" name="Line 27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79" name="Line 28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0" name="Line 28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1" name="Line 28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2" name="Line 28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3" name="Line 28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4" name="Line 28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5" name="Line 28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6" name="Line 28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7" name="Line 28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8" name="Line 28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89" name="Line 29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0" name="Line 29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1" name="Line 29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2" name="Line 29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3" name="Line 29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4" name="Line 29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5" name="Line 29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6" name="Line 29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7" name="Line 29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8" name="Line 29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299" name="Line 30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0" name="Line 30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1" name="Line 30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2" name="Line 30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3" name="Line 30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4" name="Line 30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5" name="Line 30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6" name="Line 30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7" name="Line 30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8" name="Line 30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09" name="Line 31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0" name="Line 31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1" name="Line 31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2" name="Line 31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3" name="Line 31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4" name="Line 31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5" name="Line 31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6" name="Line 31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7" name="Line 31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8" name="Line 31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19" name="Line 32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0" name="Line 32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1" name="Line 32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2" name="Line 32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3" name="Line 32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4" name="Line 32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5" name="Line 32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6" name="Line 32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7" name="Line 32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8" name="Line 32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29" name="Line 33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0" name="Line 33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1" name="Line 33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2" name="Line 33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3" name="Line 33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4" name="Line 33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5" name="Line 33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6" name="Line 33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7" name="Line 33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8" name="Line 33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39" name="Line 34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0" name="Line 34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1" name="Line 34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2" name="Line 34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3" name="Line 34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4" name="Line 34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5" name="Line 34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6" name="Line 34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7" name="Line 34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8" name="Line 34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49" name="Line 35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0" name="Line 35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1" name="Line 35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2" name="Line 35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3" name="Line 35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4" name="Line 35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5" name="Line 35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6" name="Line 35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7" name="Line 35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8" name="Line 36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59" name="Line 36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0" name="Line 36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1" name="Line 36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2" name="Line 36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3" name="Line 36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4" name="Line 36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5" name="Line 36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6" name="Line 36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7" name="Line 36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8" name="Line 37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69" name="Line 37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0" name="Line 37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1" name="Line 37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2" name="Line 37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3" name="Line 37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4" name="Line 37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5" name="Line 37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6" name="Line 37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7" name="Line 37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8" name="Line 38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79" name="Line 38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0" name="Line 38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1" name="Line 38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2" name="Line 38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3" name="Line 38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4" name="Line 38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5" name="Line 38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6" name="Line 38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7" name="Line 38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8" name="Line 39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89" name="Line 39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0" name="Line 39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1" name="Line 39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2" name="Line 39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3" name="Line 39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4" name="Line 39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5" name="Line 39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6" name="Line 39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7" name="Line 39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8" name="Line 40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399" name="Line 40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0" name="Line 40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1" name="Line 40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2" name="Line 40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3" name="Line 40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4" name="Line 40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5" name="Line 40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6" name="Line 40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7" name="Line 40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8" name="Line 41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09" name="Line 41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0" name="Line 41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1" name="Line 41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2" name="Line 41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3" name="Line 41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4" name="Line 41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5" name="Line 41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6" name="Line 41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7" name="Line 41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8" name="Line 42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19" name="Line 42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0" name="Line 42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1" name="Line 42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2" name="Line 42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3" name="Line 42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4" name="Line 42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5" name="Line 42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6" name="Line 42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7" name="Line 42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8" name="Line 43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29" name="Line 43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0" name="Line 43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1" name="Line 43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2" name="Line 43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3" name="Line 43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4" name="Line 43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5" name="Line 43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6" name="Line 43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7" name="Line 43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8" name="Line 44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39" name="Line 44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0" name="Line 44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1" name="Line 44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2" name="Line 44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3" name="Line 44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4" name="Line 44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5" name="Line 44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6" name="Line 44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7" name="Line 44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8" name="Line 45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49" name="Line 45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0" name="Line 45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1" name="Line 45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2" name="Line 45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3" name="Line 45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4" name="Line 45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5" name="Line 45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6" name="Line 45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7" name="Line 45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8" name="Line 46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59" name="Line 46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0" name="Line 46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1" name="Line 46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2" name="Line 46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3" name="Line 46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4" name="Line 466"/>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5" name="Line 467"/>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6" name="Line 468"/>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7" name="Line 469"/>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8" name="Line 470"/>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69" name="Line 471"/>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0" name="Line 472"/>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1" name="Line 473"/>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2" name="Line 474"/>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0</xdr:colOff>
      <xdr:row>3</xdr:row>
      <xdr:rowOff>0</xdr:rowOff>
    </xdr:from>
    <xdr:to>
      <xdr:col>14</xdr:col>
      <xdr:colOff>0</xdr:colOff>
      <xdr:row>3</xdr:row>
      <xdr:rowOff>0</xdr:rowOff>
    </xdr:to>
    <xdr:sp macro="" textlink="">
      <xdr:nvSpPr>
        <xdr:cNvPr id="473" name="Line 475"/>
        <xdr:cNvSpPr>
          <a:spLocks noChangeShapeType="1"/>
        </xdr:cNvSpPr>
      </xdr:nvSpPr>
      <xdr:spPr bwMode="auto">
        <a:xfrm>
          <a:off x="16078200" y="11715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ZEKERIYA_NIGIZ\Desktop\K%20&#214;%20Y%20D%20E%20S\2019%20YILI%20K&#214;YDES\Ayl&#305;k%20Cetvel\2019%20Y&#305;l&#305;%20Ayl&#305;k%20Cetvel\7.)%20Y&#305;l&#305;%20K&#246;ydes%20Temmuz%20Ay&#305;%202018%20-%20%202019%20-\2018%20A&#287;ustos%20Ay&#305;%20itibariy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ENEL%202018%20K&#214;YDES%20YPK%20EKLER&#3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8 YOL İZLEME ALT DAĞ."/>
      <sheetName val="2018 İÇMESUYU ALT DAĞ."/>
      <sheetName val="2018 SULAMA ALT DAĞ."/>
      <sheetName val="2018 ATIKSU ALT "/>
      <sheetName val="Biten"/>
      <sheetName val="Devam Eden"/>
      <sheetName val="İhale aş."/>
    </sheetNames>
    <sheetDataSet>
      <sheetData sheetId="0"/>
      <sheetData sheetId="1">
        <row r="30">
          <cell r="K30">
            <v>4474976.26</v>
          </cell>
          <cell r="T30">
            <v>0</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ÖDENEK"/>
      <sheetName val="MERKEZ İLÇESİ"/>
      <sheetName val="B.ŞEBAP İLÇESİ"/>
      <sheetName val="CİZRE İLÇESİ"/>
      <sheetName val="SİLOPİ İLÇESİ"/>
      <sheetName val="İDİL İLÇESİ"/>
      <sheetName val="G.KONAK İLÇESİ"/>
      <sheetName val="ULUDERE İLÇESİ"/>
      <sheetName val="EK IV"/>
      <sheetName val="Sayfa1"/>
    </sheetNames>
    <sheetDataSet>
      <sheetData sheetId="0" refreshError="1"/>
      <sheetData sheetId="1">
        <row r="19">
          <cell r="J19">
            <v>1550000</v>
          </cell>
        </row>
        <row r="44">
          <cell r="I44">
            <v>650000</v>
          </cell>
        </row>
        <row r="69">
          <cell r="I69">
            <v>292455.67999999999</v>
          </cell>
        </row>
        <row r="105">
          <cell r="I105">
            <v>103852.32</v>
          </cell>
        </row>
      </sheetData>
      <sheetData sheetId="2">
        <row r="50">
          <cell r="I50">
            <v>703514.3</v>
          </cell>
        </row>
        <row r="75">
          <cell r="H75">
            <v>2306000</v>
          </cell>
        </row>
        <row r="87">
          <cell r="H87">
            <v>100000</v>
          </cell>
        </row>
        <row r="109">
          <cell r="J109">
            <v>85840.7</v>
          </cell>
        </row>
        <row r="121">
          <cell r="I121">
            <v>171681.48</v>
          </cell>
        </row>
      </sheetData>
      <sheetData sheetId="3">
        <row r="49">
          <cell r="I49">
            <v>610000</v>
          </cell>
        </row>
        <row r="62">
          <cell r="H62">
            <v>220000</v>
          </cell>
        </row>
        <row r="98">
          <cell r="J98">
            <v>34385.599999999999</v>
          </cell>
        </row>
        <row r="110">
          <cell r="I110">
            <v>138099.4</v>
          </cell>
        </row>
      </sheetData>
      <sheetData sheetId="4">
        <row r="45">
          <cell r="I45">
            <v>650000</v>
          </cell>
        </row>
        <row r="61">
          <cell r="H61">
            <v>480000</v>
          </cell>
        </row>
        <row r="73">
          <cell r="H73">
            <v>317591.21999999997</v>
          </cell>
        </row>
        <row r="95">
          <cell r="J95">
            <v>71757</v>
          </cell>
        </row>
      </sheetData>
      <sheetData sheetId="5">
        <row r="46">
          <cell r="I46">
            <v>380000</v>
          </cell>
        </row>
      </sheetData>
      <sheetData sheetId="6">
        <row r="50">
          <cell r="I50">
            <v>730000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ayfa1"/>
  <dimension ref="A1:AI66"/>
  <sheetViews>
    <sheetView view="pageBreakPreview" zoomScale="70" zoomScaleNormal="75" zoomScaleSheetLayoutView="70" workbookViewId="0">
      <selection activeCell="F17" sqref="F17"/>
    </sheetView>
  </sheetViews>
  <sheetFormatPr defaultRowHeight="12.75"/>
  <cols>
    <col min="1" max="1" width="14.7109375" style="4" customWidth="1"/>
    <col min="2" max="2" width="4.85546875" style="4" customWidth="1"/>
    <col min="3" max="3" width="21.14062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3" width="12.5703125" style="5" customWidth="1"/>
    <col min="14" max="14" width="11.42578125" style="5" customWidth="1"/>
    <col min="15" max="15" width="11.28515625" style="3" customWidth="1"/>
    <col min="16" max="16" width="12.5703125" style="3" customWidth="1"/>
    <col min="17" max="17" width="12.28515625" style="3" customWidth="1"/>
    <col min="18" max="18" width="12.42578125" style="3" customWidth="1"/>
    <col min="19" max="19" width="14.28515625" style="3" customWidth="1"/>
    <col min="20" max="20" width="12.85546875" style="3" customWidth="1"/>
    <col min="21"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618" t="s">
        <v>818</v>
      </c>
      <c r="B1" s="618"/>
      <c r="C1" s="618"/>
      <c r="D1" s="618"/>
      <c r="E1" s="618"/>
      <c r="F1" s="618"/>
      <c r="G1" s="618"/>
      <c r="H1" s="618"/>
      <c r="I1" s="618"/>
      <c r="J1" s="618"/>
      <c r="K1" s="618"/>
      <c r="L1" s="618"/>
      <c r="M1" s="618"/>
      <c r="N1" s="618"/>
      <c r="O1" s="618"/>
      <c r="P1" s="618"/>
      <c r="Q1" s="618"/>
      <c r="R1" s="618"/>
      <c r="S1" s="77"/>
    </row>
    <row r="2" spans="1:35" ht="24.75" customHeight="1">
      <c r="A2" s="619" t="s">
        <v>0</v>
      </c>
      <c r="B2" s="622" t="s">
        <v>1</v>
      </c>
      <c r="C2" s="623"/>
      <c r="D2" s="628" t="s">
        <v>2</v>
      </c>
      <c r="E2" s="629"/>
      <c r="F2" s="630"/>
      <c r="G2" s="631" t="s">
        <v>3</v>
      </c>
      <c r="H2" s="632"/>
      <c r="I2" s="633"/>
      <c r="J2" s="634" t="s">
        <v>4</v>
      </c>
      <c r="K2" s="635"/>
      <c r="L2" s="636"/>
      <c r="M2" s="637" t="s">
        <v>5</v>
      </c>
      <c r="N2" s="638"/>
      <c r="O2" s="639"/>
      <c r="P2" s="640" t="s">
        <v>6</v>
      </c>
      <c r="Q2" s="641"/>
      <c r="R2" s="642"/>
      <c r="S2" s="78"/>
      <c r="T2" s="5"/>
      <c r="AD2" s="3"/>
      <c r="AE2" s="3"/>
      <c r="AF2" s="3"/>
      <c r="AG2" s="3"/>
      <c r="AH2" s="3"/>
      <c r="AI2" s="3"/>
    </row>
    <row r="3" spans="1:35" ht="45.75" customHeight="1">
      <c r="A3" s="620"/>
      <c r="B3" s="624"/>
      <c r="C3" s="625"/>
      <c r="D3" s="215" t="s">
        <v>7</v>
      </c>
      <c r="E3" s="79" t="s">
        <v>8</v>
      </c>
      <c r="F3" s="80" t="s">
        <v>9</v>
      </c>
      <c r="G3" s="182" t="s">
        <v>7</v>
      </c>
      <c r="H3" s="81" t="s">
        <v>8</v>
      </c>
      <c r="I3" s="82" t="s">
        <v>9</v>
      </c>
      <c r="J3" s="182" t="s">
        <v>7</v>
      </c>
      <c r="K3" s="83" t="s">
        <v>8</v>
      </c>
      <c r="L3" s="84" t="s">
        <v>9</v>
      </c>
      <c r="M3" s="182" t="s">
        <v>7</v>
      </c>
      <c r="N3" s="85" t="s">
        <v>8</v>
      </c>
      <c r="O3" s="86" t="s">
        <v>9</v>
      </c>
      <c r="P3" s="182" t="s">
        <v>7</v>
      </c>
      <c r="Q3" s="87" t="s">
        <v>8</v>
      </c>
      <c r="R3" s="88" t="s">
        <v>9</v>
      </c>
      <c r="S3" s="78"/>
      <c r="T3" s="5"/>
      <c r="AD3" s="3"/>
      <c r="AE3" s="3"/>
      <c r="AF3" s="3"/>
      <c r="AG3" s="3"/>
      <c r="AH3" s="3"/>
      <c r="AI3" s="3"/>
    </row>
    <row r="4" spans="1:35" ht="18.75" customHeight="1" thickBot="1">
      <c r="A4" s="620"/>
      <c r="B4" s="626"/>
      <c r="C4" s="627"/>
      <c r="D4" s="216" t="s">
        <v>10</v>
      </c>
      <c r="E4" s="89" t="s">
        <v>11</v>
      </c>
      <c r="F4" s="90" t="s">
        <v>12</v>
      </c>
      <c r="G4" s="183" t="s">
        <v>13</v>
      </c>
      <c r="H4" s="91" t="s">
        <v>14</v>
      </c>
      <c r="I4" s="92" t="s">
        <v>15</v>
      </c>
      <c r="J4" s="183" t="s">
        <v>171</v>
      </c>
      <c r="K4" s="93" t="s">
        <v>172</v>
      </c>
      <c r="L4" s="94" t="s">
        <v>173</v>
      </c>
      <c r="M4" s="183" t="s">
        <v>16</v>
      </c>
      <c r="N4" s="95" t="s">
        <v>17</v>
      </c>
      <c r="O4" s="96" t="s">
        <v>18</v>
      </c>
      <c r="P4" s="183" t="s">
        <v>174</v>
      </c>
      <c r="Q4" s="97" t="s">
        <v>175</v>
      </c>
      <c r="R4" s="98" t="s">
        <v>176</v>
      </c>
      <c r="S4" s="78"/>
      <c r="T4" s="5"/>
      <c r="AD4" s="3"/>
      <c r="AE4" s="3"/>
      <c r="AF4" s="3"/>
      <c r="AG4" s="3"/>
      <c r="AH4" s="3"/>
      <c r="AI4" s="3"/>
    </row>
    <row r="5" spans="1:35" ht="21.95" customHeight="1">
      <c r="A5" s="620"/>
      <c r="B5" s="643" t="s">
        <v>19</v>
      </c>
      <c r="C5" s="644"/>
      <c r="D5" s="217">
        <v>23</v>
      </c>
      <c r="E5" s="100">
        <v>2</v>
      </c>
      <c r="F5" s="101">
        <f>D5+E5</f>
        <v>25</v>
      </c>
      <c r="G5" s="220">
        <v>32</v>
      </c>
      <c r="H5" s="102">
        <v>10</v>
      </c>
      <c r="I5" s="103">
        <f>G5+H5</f>
        <v>42</v>
      </c>
      <c r="J5" s="220">
        <v>11</v>
      </c>
      <c r="K5" s="104">
        <v>1</v>
      </c>
      <c r="L5" s="105">
        <f>J5+K5</f>
        <v>12</v>
      </c>
      <c r="M5" s="220">
        <v>8</v>
      </c>
      <c r="N5" s="106">
        <v>1</v>
      </c>
      <c r="O5" s="107">
        <f>M5+N5</f>
        <v>9</v>
      </c>
      <c r="P5" s="223">
        <f>D5+G5+J5+M5</f>
        <v>74</v>
      </c>
      <c r="Q5" s="108">
        <f>E5+H5+K5+N5</f>
        <v>14</v>
      </c>
      <c r="R5" s="109">
        <f t="shared" ref="P5:R9" si="0">F5+I5+L5+O5</f>
        <v>88</v>
      </c>
      <c r="S5" s="99"/>
      <c r="T5" s="5"/>
      <c r="AD5" s="3"/>
      <c r="AE5" s="3"/>
      <c r="AF5" s="3"/>
      <c r="AG5" s="3"/>
      <c r="AH5" s="3"/>
      <c r="AI5" s="3"/>
    </row>
    <row r="6" spans="1:35" ht="26.25" customHeight="1">
      <c r="A6" s="620"/>
      <c r="B6" s="643" t="s">
        <v>20</v>
      </c>
      <c r="C6" s="644"/>
      <c r="D6" s="217">
        <v>3</v>
      </c>
      <c r="E6" s="100">
        <v>1</v>
      </c>
      <c r="F6" s="101">
        <f>D6+E6</f>
        <v>4</v>
      </c>
      <c r="G6" s="220">
        <v>3</v>
      </c>
      <c r="H6" s="102"/>
      <c r="I6" s="103">
        <f>G6+H6</f>
        <v>3</v>
      </c>
      <c r="J6" s="220">
        <v>2</v>
      </c>
      <c r="K6" s="104"/>
      <c r="L6" s="105">
        <f>J6+K6</f>
        <v>2</v>
      </c>
      <c r="M6" s="220">
        <f>'2018 ATIKSU ALT '!V13</f>
        <v>0</v>
      </c>
      <c r="N6" s="106"/>
      <c r="O6" s="107">
        <f>M6+N6</f>
        <v>0</v>
      </c>
      <c r="P6" s="223">
        <f>D6+G6+J6+M6</f>
        <v>8</v>
      </c>
      <c r="Q6" s="108">
        <f t="shared" si="0"/>
        <v>1</v>
      </c>
      <c r="R6" s="109">
        <f t="shared" si="0"/>
        <v>9</v>
      </c>
      <c r="S6" s="99"/>
      <c r="T6" s="5"/>
      <c r="AD6" s="3"/>
      <c r="AE6" s="3"/>
      <c r="AF6" s="3"/>
      <c r="AG6" s="3"/>
      <c r="AH6" s="3"/>
      <c r="AI6" s="3"/>
    </row>
    <row r="7" spans="1:35" ht="21.95" customHeight="1">
      <c r="A7" s="620"/>
      <c r="B7" s="645" t="s">
        <v>21</v>
      </c>
      <c r="C7" s="646"/>
      <c r="D7" s="217">
        <v>0</v>
      </c>
      <c r="E7" s="100">
        <v>0</v>
      </c>
      <c r="F7" s="110">
        <f>D7+E7</f>
        <v>0</v>
      </c>
      <c r="G7" s="221">
        <f>'2018 YOL İZLEME ALT DAĞ.'!AI47</f>
        <v>0</v>
      </c>
      <c r="H7" s="102">
        <v>0</v>
      </c>
      <c r="I7" s="103">
        <f>G7+H7</f>
        <v>0</v>
      </c>
      <c r="J7" s="221">
        <f>'2018 SULAMA ALT DAĞ.'!V21</f>
        <v>0</v>
      </c>
      <c r="K7" s="104"/>
      <c r="L7" s="105">
        <f>J7+K7</f>
        <v>0</v>
      </c>
      <c r="M7" s="221">
        <f>'2018 ATIKSU ALT '!W13</f>
        <v>0</v>
      </c>
      <c r="N7" s="106"/>
      <c r="O7" s="107">
        <f>M7+N7</f>
        <v>0</v>
      </c>
      <c r="P7" s="224">
        <f t="shared" si="0"/>
        <v>0</v>
      </c>
      <c r="Q7" s="108">
        <f t="shared" si="0"/>
        <v>0</v>
      </c>
      <c r="R7" s="109">
        <f t="shared" si="0"/>
        <v>0</v>
      </c>
      <c r="S7" s="99"/>
      <c r="T7" s="5"/>
      <c r="AD7" s="3"/>
      <c r="AE7" s="3"/>
      <c r="AF7" s="3"/>
      <c r="AG7" s="3"/>
      <c r="AH7" s="3"/>
      <c r="AI7" s="3"/>
    </row>
    <row r="8" spans="1:35" ht="21.95" customHeight="1">
      <c r="A8" s="620"/>
      <c r="B8" s="643" t="s">
        <v>22</v>
      </c>
      <c r="C8" s="644"/>
      <c r="D8" s="217">
        <f>'[4]2018 İÇMESUYU ALT DAĞ.'!T30</f>
        <v>0</v>
      </c>
      <c r="E8" s="100"/>
      <c r="F8" s="110">
        <f>D8+E8</f>
        <v>0</v>
      </c>
      <c r="G8" s="220"/>
      <c r="H8" s="102"/>
      <c r="I8" s="103">
        <f>G8+H8</f>
        <v>0</v>
      </c>
      <c r="J8" s="220">
        <f>'2018 ATIKSU ALT '!X13</f>
        <v>0</v>
      </c>
      <c r="K8" s="104"/>
      <c r="L8" s="105">
        <f>J8+K8</f>
        <v>0</v>
      </c>
      <c r="M8" s="220">
        <f>'2018 ATIKSU ALT '!X13</f>
        <v>0</v>
      </c>
      <c r="N8" s="106"/>
      <c r="O8" s="107">
        <f>M8+N8</f>
        <v>0</v>
      </c>
      <c r="P8" s="223">
        <f t="shared" si="0"/>
        <v>0</v>
      </c>
      <c r="Q8" s="108">
        <f t="shared" si="0"/>
        <v>0</v>
      </c>
      <c r="R8" s="109">
        <f t="shared" si="0"/>
        <v>0</v>
      </c>
      <c r="S8" s="99"/>
      <c r="T8" s="5"/>
      <c r="AD8" s="3"/>
      <c r="AE8" s="3"/>
      <c r="AF8" s="3"/>
      <c r="AG8" s="3"/>
      <c r="AH8" s="3"/>
      <c r="AI8" s="3"/>
    </row>
    <row r="9" spans="1:35" ht="21.95" customHeight="1">
      <c r="A9" s="620"/>
      <c r="B9" s="643" t="s">
        <v>169</v>
      </c>
      <c r="C9" s="644"/>
      <c r="D9" s="218">
        <f>'2018 İÇMESUYU ALT DAĞ.'!V31</f>
        <v>0</v>
      </c>
      <c r="E9" s="111"/>
      <c r="F9" s="112">
        <f>D9+E9</f>
        <v>0</v>
      </c>
      <c r="G9" s="220"/>
      <c r="H9" s="113"/>
      <c r="I9" s="114">
        <f>G9+H9</f>
        <v>0</v>
      </c>
      <c r="J9" s="220"/>
      <c r="K9" s="115"/>
      <c r="L9" s="116">
        <f>J9+K9</f>
        <v>0</v>
      </c>
      <c r="M9" s="220">
        <f>'2018 ATIKSU ALT '!Y13</f>
        <v>0</v>
      </c>
      <c r="N9" s="117"/>
      <c r="O9" s="118">
        <f>M9+N9</f>
        <v>0</v>
      </c>
      <c r="P9" s="223">
        <f t="shared" si="0"/>
        <v>0</v>
      </c>
      <c r="Q9" s="119">
        <f t="shared" si="0"/>
        <v>0</v>
      </c>
      <c r="R9" s="120">
        <f t="shared" si="0"/>
        <v>0</v>
      </c>
      <c r="S9" s="99"/>
      <c r="T9" s="5"/>
      <c r="AD9" s="3"/>
      <c r="AE9" s="3"/>
      <c r="AF9" s="3"/>
      <c r="AG9" s="3"/>
      <c r="AH9" s="3"/>
      <c r="AI9" s="3"/>
    </row>
    <row r="10" spans="1:35" ht="21.95" customHeight="1" thickBot="1">
      <c r="A10" s="621"/>
      <c r="B10" s="647" t="s">
        <v>9</v>
      </c>
      <c r="C10" s="648"/>
      <c r="D10" s="219">
        <f>SUM(D5:D9)</f>
        <v>26</v>
      </c>
      <c r="E10" s="121">
        <f>SUM(E5:E9)</f>
        <v>3</v>
      </c>
      <c r="F10" s="122">
        <f>SUM(F5:F9)</f>
        <v>29</v>
      </c>
      <c r="G10" s="222">
        <f t="shared" ref="G10:R10" si="1">SUM(G5:G9)</f>
        <v>35</v>
      </c>
      <c r="H10" s="123">
        <f t="shared" si="1"/>
        <v>10</v>
      </c>
      <c r="I10" s="124">
        <f t="shared" si="1"/>
        <v>45</v>
      </c>
      <c r="J10" s="222">
        <f t="shared" si="1"/>
        <v>13</v>
      </c>
      <c r="K10" s="125">
        <f t="shared" si="1"/>
        <v>1</v>
      </c>
      <c r="L10" s="126">
        <f t="shared" si="1"/>
        <v>14</v>
      </c>
      <c r="M10" s="222">
        <f t="shared" si="1"/>
        <v>8</v>
      </c>
      <c r="N10" s="127">
        <f t="shared" si="1"/>
        <v>1</v>
      </c>
      <c r="O10" s="128">
        <f t="shared" si="1"/>
        <v>9</v>
      </c>
      <c r="P10" s="225">
        <f t="shared" si="1"/>
        <v>82</v>
      </c>
      <c r="Q10" s="129">
        <f t="shared" si="1"/>
        <v>15</v>
      </c>
      <c r="R10" s="130">
        <f t="shared" si="1"/>
        <v>97</v>
      </c>
      <c r="S10" s="99"/>
      <c r="T10" s="5"/>
      <c r="AD10" s="3"/>
      <c r="AE10" s="3"/>
      <c r="AF10" s="3"/>
      <c r="AG10" s="3"/>
      <c r="AH10" s="3"/>
      <c r="AI10" s="3"/>
    </row>
    <row r="11" spans="1:35" ht="10.5" customHeight="1">
      <c r="A11" s="6"/>
      <c r="B11" s="17"/>
    </row>
    <row r="12" spans="1:35" ht="21.75" customHeight="1" thickBot="1"/>
    <row r="13" spans="1:35" s="131" customFormat="1" ht="31.5" customHeight="1" thickBot="1">
      <c r="A13" s="649" t="s">
        <v>191</v>
      </c>
      <c r="B13" s="650"/>
      <c r="C13" s="650"/>
      <c r="D13" s="650"/>
      <c r="E13" s="650"/>
      <c r="F13" s="650"/>
      <c r="G13" s="650"/>
      <c r="H13" s="650"/>
      <c r="I13" s="650"/>
      <c r="J13" s="650"/>
      <c r="K13" s="650"/>
      <c r="L13" s="650"/>
      <c r="M13" s="650"/>
      <c r="N13" s="650"/>
      <c r="O13" s="650"/>
      <c r="P13" s="650"/>
      <c r="Q13" s="650"/>
      <c r="R13" s="650"/>
      <c r="S13" s="650"/>
      <c r="T13" s="651"/>
    </row>
    <row r="14" spans="1:35" s="145" customFormat="1" ht="51.75" customHeight="1">
      <c r="A14" s="652" t="s">
        <v>24</v>
      </c>
      <c r="B14" s="653"/>
      <c r="C14" s="654"/>
      <c r="D14" s="658" t="s">
        <v>27</v>
      </c>
      <c r="E14" s="658" t="s">
        <v>32</v>
      </c>
      <c r="F14" s="658" t="s">
        <v>35</v>
      </c>
      <c r="G14" s="660" t="s">
        <v>91</v>
      </c>
      <c r="H14" s="661"/>
      <c r="I14" s="662"/>
      <c r="J14" s="660" t="s">
        <v>47</v>
      </c>
      <c r="K14" s="662"/>
      <c r="L14" s="658" t="s">
        <v>40</v>
      </c>
      <c r="M14" s="658" t="s">
        <v>42</v>
      </c>
      <c r="N14" s="666" t="s">
        <v>43</v>
      </c>
      <c r="O14" s="663" t="s">
        <v>115</v>
      </c>
      <c r="P14" s="664"/>
      <c r="Q14" s="665"/>
      <c r="R14" s="663" t="s">
        <v>192</v>
      </c>
      <c r="S14" s="664"/>
      <c r="T14" s="665"/>
      <c r="U14" s="146"/>
      <c r="V14" s="146"/>
      <c r="W14" s="146"/>
      <c r="X14" s="146"/>
      <c r="Y14" s="146"/>
      <c r="Z14" s="146"/>
      <c r="AA14" s="146"/>
      <c r="AB14" s="146"/>
      <c r="AC14" s="146"/>
    </row>
    <row r="15" spans="1:35" s="145" customFormat="1" ht="51.75" customHeight="1">
      <c r="A15" s="655"/>
      <c r="B15" s="656"/>
      <c r="C15" s="657"/>
      <c r="D15" s="659"/>
      <c r="E15" s="659"/>
      <c r="F15" s="659"/>
      <c r="G15" s="226" t="s">
        <v>180</v>
      </c>
      <c r="H15" s="226" t="s">
        <v>181</v>
      </c>
      <c r="I15" s="226" t="s">
        <v>182</v>
      </c>
      <c r="J15" s="226" t="s">
        <v>183</v>
      </c>
      <c r="K15" s="226" t="s">
        <v>184</v>
      </c>
      <c r="L15" s="659"/>
      <c r="M15" s="659"/>
      <c r="N15" s="667"/>
      <c r="O15" s="229" t="s">
        <v>45</v>
      </c>
      <c r="P15" s="230" t="s">
        <v>46</v>
      </c>
      <c r="Q15" s="231" t="s">
        <v>50</v>
      </c>
      <c r="R15" s="229" t="s">
        <v>193</v>
      </c>
      <c r="S15" s="230" t="s">
        <v>194</v>
      </c>
      <c r="T15" s="231" t="s">
        <v>195</v>
      </c>
      <c r="U15" s="146"/>
      <c r="V15" s="146"/>
      <c r="W15" s="146"/>
      <c r="X15" s="146"/>
      <c r="Y15" s="146"/>
      <c r="Z15" s="146"/>
      <c r="AA15" s="146"/>
      <c r="AB15" s="146"/>
      <c r="AC15" s="146"/>
    </row>
    <row r="16" spans="1:35" ht="46.5" customHeight="1">
      <c r="A16" s="547" t="s">
        <v>25</v>
      </c>
      <c r="B16" s="548"/>
      <c r="C16" s="548"/>
      <c r="D16" s="265">
        <v>3</v>
      </c>
      <c r="E16" s="265">
        <v>0</v>
      </c>
      <c r="F16" s="265">
        <v>0</v>
      </c>
      <c r="G16" s="265">
        <v>37</v>
      </c>
      <c r="H16" s="265">
        <v>0</v>
      </c>
      <c r="I16" s="265">
        <v>0</v>
      </c>
      <c r="J16" s="268">
        <v>8.1999999999999993</v>
      </c>
      <c r="K16" s="265">
        <v>0</v>
      </c>
      <c r="L16" s="265">
        <v>28500</v>
      </c>
      <c r="M16" s="265"/>
      <c r="N16" s="266">
        <v>115</v>
      </c>
      <c r="O16" s="267"/>
      <c r="P16" s="265">
        <v>3</v>
      </c>
      <c r="Q16" s="266"/>
      <c r="R16" s="267">
        <v>47</v>
      </c>
      <c r="S16" s="265">
        <v>21</v>
      </c>
      <c r="T16" s="266">
        <v>36895</v>
      </c>
    </row>
    <row r="17" spans="1:29" ht="47.25" customHeight="1" thickBot="1">
      <c r="A17" s="549" t="s">
        <v>19</v>
      </c>
      <c r="B17" s="550"/>
      <c r="C17" s="550"/>
      <c r="D17" s="276">
        <f>'2018 YOL İZLEME ALT DAĞ.'!R47</f>
        <v>3</v>
      </c>
      <c r="E17" s="276">
        <f>'2018 YOL İZLEME ALT DAĞ.'!S47</f>
        <v>0</v>
      </c>
      <c r="F17" s="276">
        <f>'2018 YOL İZLEME ALT DAĞ.'!U47</f>
        <v>49.8</v>
      </c>
      <c r="G17" s="276">
        <f>'2018 YOL İZLEME ALT DAĞ.'!Y47</f>
        <v>32</v>
      </c>
      <c r="H17" s="276">
        <v>0</v>
      </c>
      <c r="I17" s="276">
        <v>0</v>
      </c>
      <c r="J17" s="277">
        <f>'2018 YOL İZLEME ALT DAĞ.'!V47</f>
        <v>9.4</v>
      </c>
      <c r="K17" s="276">
        <v>0</v>
      </c>
      <c r="L17" s="276">
        <f>'2018 YOL İZLEME ALT DAĞ.'!X47</f>
        <v>29.224999999999998</v>
      </c>
      <c r="M17" s="276"/>
      <c r="N17" s="278">
        <f>'2018 YOL İZLEME ALT DAĞ.'!AB47</f>
        <v>234</v>
      </c>
      <c r="O17" s="279">
        <f>'2018 YOL İZLEME ALT DAĞ.'!AD47</f>
        <v>1</v>
      </c>
      <c r="P17" s="276">
        <f>'2018 YOL İZLEME ALT DAĞ.'!AC47</f>
        <v>13</v>
      </c>
      <c r="Q17" s="278"/>
      <c r="R17" s="279"/>
      <c r="S17" s="276"/>
      <c r="T17" s="278"/>
    </row>
    <row r="18" spans="1:29" ht="21" customHeight="1">
      <c r="A18" s="5"/>
      <c r="B18" s="3"/>
      <c r="C18" s="5"/>
      <c r="D18" s="4"/>
      <c r="E18" s="4"/>
      <c r="F18" s="4"/>
    </row>
    <row r="19" spans="1:29" ht="20.25" customHeight="1" thickBot="1">
      <c r="A19" s="135"/>
      <c r="B19" s="135"/>
      <c r="C19" s="135"/>
      <c r="D19" s="135"/>
      <c r="E19" s="135"/>
      <c r="F19" s="136"/>
      <c r="G19" s="136"/>
      <c r="H19" s="137"/>
      <c r="I19" s="138"/>
      <c r="J19" s="138"/>
      <c r="K19" s="138"/>
      <c r="L19" s="138"/>
      <c r="M19" s="138"/>
      <c r="N19" s="138"/>
      <c r="P19" s="139"/>
      <c r="Q19" s="139"/>
      <c r="R19" s="139"/>
    </row>
    <row r="20" spans="1:29" ht="24.75" customHeight="1" thickBot="1">
      <c r="A20" s="575" t="s">
        <v>52</v>
      </c>
      <c r="B20" s="576"/>
      <c r="C20" s="576"/>
      <c r="D20" s="576"/>
      <c r="E20" s="576"/>
      <c r="F20" s="576"/>
      <c r="G20" s="576"/>
      <c r="H20" s="576"/>
      <c r="I20" s="576"/>
      <c r="J20" s="576"/>
      <c r="K20" s="576"/>
      <c r="L20" s="576"/>
      <c r="M20" s="576"/>
      <c r="N20" s="576"/>
      <c r="O20" s="577"/>
      <c r="P20" s="140"/>
      <c r="Q20" s="140"/>
      <c r="R20" s="140"/>
      <c r="S20" s="139"/>
    </row>
    <row r="21" spans="1:29" ht="29.25" customHeight="1">
      <c r="A21" s="580"/>
      <c r="B21" s="583" t="s">
        <v>24</v>
      </c>
      <c r="C21" s="584"/>
      <c r="D21" s="589" t="s">
        <v>7</v>
      </c>
      <c r="E21" s="590"/>
      <c r="F21" s="590"/>
      <c r="G21" s="590"/>
      <c r="H21" s="590"/>
      <c r="I21" s="591"/>
      <c r="J21" s="592" t="s">
        <v>19</v>
      </c>
      <c r="K21" s="593"/>
      <c r="L21" s="593"/>
      <c r="M21" s="593"/>
      <c r="N21" s="593"/>
      <c r="O21" s="594"/>
      <c r="P21" s="4"/>
      <c r="Q21" s="4"/>
      <c r="R21" s="4"/>
      <c r="S21" s="140"/>
      <c r="T21" s="5"/>
    </row>
    <row r="22" spans="1:29" ht="30" customHeight="1">
      <c r="A22" s="581"/>
      <c r="B22" s="585"/>
      <c r="C22" s="586"/>
      <c r="D22" s="595" t="s">
        <v>28</v>
      </c>
      <c r="E22" s="596"/>
      <c r="F22" s="560" t="s">
        <v>53</v>
      </c>
      <c r="G22" s="560"/>
      <c r="H22" s="561" t="s">
        <v>9</v>
      </c>
      <c r="I22" s="607" t="s">
        <v>54</v>
      </c>
      <c r="J22" s="609" t="s">
        <v>28</v>
      </c>
      <c r="K22" s="610"/>
      <c r="L22" s="611" t="s">
        <v>53</v>
      </c>
      <c r="M22" s="611"/>
      <c r="N22" s="551" t="s">
        <v>9</v>
      </c>
      <c r="O22" s="541" t="s">
        <v>55</v>
      </c>
      <c r="P22" s="4"/>
      <c r="Q22" s="4"/>
      <c r="R22" s="4"/>
      <c r="S22" s="4"/>
    </row>
    <row r="23" spans="1:29" ht="65.25" customHeight="1" thickBot="1">
      <c r="A23" s="582"/>
      <c r="B23" s="587"/>
      <c r="C23" s="588"/>
      <c r="D23" s="184" t="s">
        <v>56</v>
      </c>
      <c r="E23" s="185" t="s">
        <v>57</v>
      </c>
      <c r="F23" s="185" t="s">
        <v>56</v>
      </c>
      <c r="G23" s="185" t="s">
        <v>57</v>
      </c>
      <c r="H23" s="562"/>
      <c r="I23" s="608"/>
      <c r="J23" s="147" t="s">
        <v>56</v>
      </c>
      <c r="K23" s="148" t="s">
        <v>57</v>
      </c>
      <c r="L23" s="148" t="s">
        <v>56</v>
      </c>
      <c r="M23" s="148" t="s">
        <v>57</v>
      </c>
      <c r="N23" s="552"/>
      <c r="O23" s="542"/>
      <c r="P23" s="4"/>
      <c r="Q23" s="4"/>
      <c r="R23" s="4"/>
      <c r="S23" s="4"/>
    </row>
    <row r="24" spans="1:29" ht="20.100000000000001" customHeight="1">
      <c r="A24" s="553" t="s">
        <v>0</v>
      </c>
      <c r="B24" s="556" t="s">
        <v>58</v>
      </c>
      <c r="C24" s="557"/>
      <c r="D24" s="186"/>
      <c r="E24" s="187">
        <v>20</v>
      </c>
      <c r="F24" s="187"/>
      <c r="G24" s="187">
        <v>11</v>
      </c>
      <c r="H24" s="187">
        <f>SUM(D24:G24)</f>
        <v>31</v>
      </c>
      <c r="I24" s="188">
        <v>17704</v>
      </c>
      <c r="J24" s="149"/>
      <c r="K24" s="150"/>
      <c r="L24" s="150"/>
      <c r="M24" s="150"/>
      <c r="N24" s="150">
        <f>SUM(J24:M24)</f>
        <v>0</v>
      </c>
      <c r="O24" s="151"/>
      <c r="P24" s="4"/>
      <c r="Q24" s="4"/>
      <c r="R24" s="4"/>
      <c r="S24" s="4"/>
    </row>
    <row r="25" spans="1:29" ht="20.100000000000001" customHeight="1">
      <c r="A25" s="554"/>
      <c r="B25" s="558" t="s">
        <v>59</v>
      </c>
      <c r="C25" s="559"/>
      <c r="D25" s="189"/>
      <c r="E25" s="190">
        <v>5</v>
      </c>
      <c r="F25" s="190"/>
      <c r="G25" s="190">
        <v>3</v>
      </c>
      <c r="H25" s="191">
        <f>SUM(D25:G25)</f>
        <v>8</v>
      </c>
      <c r="I25" s="192">
        <v>6814</v>
      </c>
      <c r="J25" s="152"/>
      <c r="K25" s="153"/>
      <c r="L25" s="153"/>
      <c r="M25" s="153"/>
      <c r="N25" s="154">
        <f>SUM(J25:M25)</f>
        <v>0</v>
      </c>
      <c r="O25" s="155"/>
      <c r="P25" s="4"/>
      <c r="Q25" s="4"/>
      <c r="R25" s="4"/>
      <c r="S25" s="4"/>
    </row>
    <row r="26" spans="1:29" ht="20.100000000000001" customHeight="1">
      <c r="A26" s="554"/>
      <c r="B26" s="558" t="s">
        <v>60</v>
      </c>
      <c r="C26" s="559"/>
      <c r="D26" s="189"/>
      <c r="E26" s="190">
        <v>4</v>
      </c>
      <c r="F26" s="190"/>
      <c r="G26" s="190">
        <v>0</v>
      </c>
      <c r="H26" s="190">
        <f>SUM(D26:G26)</f>
        <v>4</v>
      </c>
      <c r="I26" s="193">
        <v>4195</v>
      </c>
      <c r="J26" s="152"/>
      <c r="K26" s="153"/>
      <c r="L26" s="153"/>
      <c r="M26" s="153"/>
      <c r="N26" s="153">
        <f>SUM(J26:M26)</f>
        <v>0</v>
      </c>
      <c r="O26" s="156"/>
      <c r="P26" s="4"/>
      <c r="Q26" s="4"/>
      <c r="R26" s="4"/>
      <c r="S26" s="4"/>
    </row>
    <row r="27" spans="1:29" ht="20.100000000000001" customHeight="1" thickBot="1">
      <c r="A27" s="555"/>
      <c r="B27" s="605" t="s">
        <v>9</v>
      </c>
      <c r="C27" s="606"/>
      <c r="D27" s="194">
        <f t="shared" ref="D27:O27" si="2">SUM(D24:D26)</f>
        <v>0</v>
      </c>
      <c r="E27" s="195">
        <f t="shared" si="2"/>
        <v>29</v>
      </c>
      <c r="F27" s="195">
        <f t="shared" si="2"/>
        <v>0</v>
      </c>
      <c r="G27" s="195">
        <f t="shared" si="2"/>
        <v>14</v>
      </c>
      <c r="H27" s="195">
        <f t="shared" si="2"/>
        <v>43</v>
      </c>
      <c r="I27" s="196">
        <f t="shared" si="2"/>
        <v>28713</v>
      </c>
      <c r="J27" s="157">
        <f t="shared" si="2"/>
        <v>0</v>
      </c>
      <c r="K27" s="158">
        <f t="shared" si="2"/>
        <v>0</v>
      </c>
      <c r="L27" s="158">
        <f t="shared" si="2"/>
        <v>0</v>
      </c>
      <c r="M27" s="158">
        <f t="shared" si="2"/>
        <v>0</v>
      </c>
      <c r="N27" s="158">
        <f t="shared" si="2"/>
        <v>0</v>
      </c>
      <c r="O27" s="159">
        <f t="shared" si="2"/>
        <v>0</v>
      </c>
      <c r="S27" s="4"/>
    </row>
    <row r="28" spans="1:29">
      <c r="A28" s="141"/>
      <c r="B28" s="141"/>
      <c r="C28" s="142"/>
      <c r="D28" s="142"/>
      <c r="E28" s="10"/>
      <c r="F28" s="10"/>
      <c r="G28" s="10"/>
      <c r="H28" s="10"/>
      <c r="I28" s="10"/>
    </row>
    <row r="29" spans="1:29" ht="13.5" thickBot="1">
      <c r="G29" s="3"/>
      <c r="H29" s="3"/>
      <c r="I29" s="3"/>
      <c r="J29" s="3"/>
      <c r="K29" s="3"/>
      <c r="L29" s="3"/>
      <c r="M29" s="3"/>
      <c r="N29" s="3"/>
      <c r="S29" s="4"/>
      <c r="T29" s="4"/>
      <c r="U29" s="4"/>
    </row>
    <row r="30" spans="1:29" ht="18.75" thickBot="1">
      <c r="A30" s="599" t="s">
        <v>61</v>
      </c>
      <c r="B30" s="600"/>
      <c r="C30" s="600"/>
      <c r="D30" s="600"/>
      <c r="E30" s="600"/>
      <c r="F30" s="600"/>
      <c r="G30" s="600"/>
      <c r="H30" s="600"/>
      <c r="I30" s="600"/>
      <c r="J30" s="600"/>
      <c r="K30" s="600"/>
      <c r="L30" s="600"/>
      <c r="M30" s="600"/>
      <c r="N30" s="600"/>
      <c r="O30" s="601"/>
      <c r="S30" s="4"/>
      <c r="T30" s="4"/>
      <c r="U30" s="4"/>
      <c r="V30" s="4"/>
      <c r="W30" s="4"/>
      <c r="X30" s="4"/>
      <c r="Y30" s="4"/>
      <c r="Z30" s="4"/>
      <c r="AA30" s="4"/>
      <c r="AB30" s="4"/>
      <c r="AC30" s="4"/>
    </row>
    <row r="31" spans="1:29" ht="26.25" customHeight="1">
      <c r="A31" s="681" t="s">
        <v>0</v>
      </c>
      <c r="B31" s="684" t="s">
        <v>24</v>
      </c>
      <c r="C31" s="685"/>
      <c r="D31" s="688" t="s">
        <v>7</v>
      </c>
      <c r="E31" s="689"/>
      <c r="F31" s="689"/>
      <c r="G31" s="689"/>
      <c r="H31" s="689"/>
      <c r="I31" s="690"/>
      <c r="J31" s="602" t="s">
        <v>19</v>
      </c>
      <c r="K31" s="603"/>
      <c r="L31" s="603"/>
      <c r="M31" s="603"/>
      <c r="N31" s="603"/>
      <c r="O31" s="604"/>
      <c r="T31" s="4"/>
      <c r="U31" s="4"/>
      <c r="V31" s="4"/>
      <c r="W31" s="4"/>
      <c r="X31" s="4"/>
      <c r="Y31" s="4"/>
      <c r="Z31" s="4"/>
      <c r="AA31" s="4"/>
      <c r="AB31" s="4"/>
      <c r="AC31" s="4"/>
    </row>
    <row r="32" spans="1:29" ht="39" customHeight="1" thickBot="1">
      <c r="A32" s="682"/>
      <c r="B32" s="686"/>
      <c r="C32" s="687"/>
      <c r="D32" s="201" t="s">
        <v>62</v>
      </c>
      <c r="E32" s="201" t="s">
        <v>63</v>
      </c>
      <c r="F32" s="201" t="s">
        <v>64</v>
      </c>
      <c r="G32" s="201" t="s">
        <v>65</v>
      </c>
      <c r="H32" s="202" t="s">
        <v>66</v>
      </c>
      <c r="I32" s="202" t="s">
        <v>9</v>
      </c>
      <c r="J32" s="160" t="s">
        <v>62</v>
      </c>
      <c r="K32" s="161" t="s">
        <v>63</v>
      </c>
      <c r="L32" s="161" t="s">
        <v>64</v>
      </c>
      <c r="M32" s="161" t="s">
        <v>65</v>
      </c>
      <c r="N32" s="161" t="s">
        <v>66</v>
      </c>
      <c r="O32" s="162" t="s">
        <v>9</v>
      </c>
      <c r="T32" s="4"/>
      <c r="U32" s="4"/>
      <c r="V32" s="4"/>
      <c r="W32" s="4"/>
      <c r="X32" s="4"/>
      <c r="Y32" s="4"/>
      <c r="Z32" s="4"/>
      <c r="AA32" s="4"/>
      <c r="AB32" s="4"/>
      <c r="AC32" s="4"/>
    </row>
    <row r="33" spans="1:29" ht="24.95" customHeight="1">
      <c r="A33" s="682"/>
      <c r="B33" s="543" t="s">
        <v>58</v>
      </c>
      <c r="C33" s="544"/>
      <c r="D33" s="203"/>
      <c r="E33" s="203"/>
      <c r="F33" s="203">
        <v>17</v>
      </c>
      <c r="G33" s="204"/>
      <c r="H33" s="204"/>
      <c r="I33" s="205">
        <f>SUM(D33:H33)</f>
        <v>17</v>
      </c>
      <c r="J33" s="163"/>
      <c r="K33" s="164"/>
      <c r="L33" s="164"/>
      <c r="M33" s="164"/>
      <c r="N33" s="164"/>
      <c r="O33" s="165">
        <f>SUM(J33:N33)</f>
        <v>0</v>
      </c>
      <c r="T33" s="4"/>
      <c r="U33" s="4"/>
      <c r="V33" s="4"/>
      <c r="W33" s="4"/>
      <c r="X33" s="4"/>
      <c r="Y33" s="4"/>
      <c r="Z33" s="4"/>
      <c r="AA33" s="4"/>
      <c r="AB33" s="4"/>
      <c r="AC33" s="4"/>
    </row>
    <row r="34" spans="1:29" ht="24.95" customHeight="1">
      <c r="A34" s="682"/>
      <c r="B34" s="545" t="s">
        <v>59</v>
      </c>
      <c r="C34" s="546"/>
      <c r="D34" s="206"/>
      <c r="E34" s="206"/>
      <c r="F34" s="206"/>
      <c r="G34" s="207"/>
      <c r="H34" s="207"/>
      <c r="I34" s="208">
        <f>SUM(D34:H34)</f>
        <v>0</v>
      </c>
      <c r="J34" s="166"/>
      <c r="K34" s="167"/>
      <c r="L34" s="167"/>
      <c r="M34" s="167"/>
      <c r="N34" s="167"/>
      <c r="O34" s="168">
        <f>SUM(J34:N34)</f>
        <v>0</v>
      </c>
      <c r="T34" s="4"/>
      <c r="U34" s="4"/>
      <c r="V34" s="4"/>
      <c r="W34" s="4"/>
      <c r="X34" s="4"/>
      <c r="Y34" s="4"/>
      <c r="Z34" s="4"/>
      <c r="AA34" s="4"/>
      <c r="AB34" s="4"/>
      <c r="AC34" s="4"/>
    </row>
    <row r="35" spans="1:29" ht="24.95" customHeight="1">
      <c r="A35" s="682"/>
      <c r="B35" s="545" t="s">
        <v>60</v>
      </c>
      <c r="C35" s="546"/>
      <c r="D35" s="206"/>
      <c r="E35" s="206"/>
      <c r="F35" s="206"/>
      <c r="G35" s="207"/>
      <c r="H35" s="207"/>
      <c r="I35" s="208">
        <f>SUM(D35:H35)</f>
        <v>0</v>
      </c>
      <c r="J35" s="166"/>
      <c r="K35" s="167"/>
      <c r="L35" s="167"/>
      <c r="M35" s="167"/>
      <c r="N35" s="167"/>
      <c r="O35" s="168">
        <f>SUM(J35:N35)</f>
        <v>0</v>
      </c>
      <c r="T35" s="4"/>
      <c r="U35" s="4"/>
      <c r="V35" s="4"/>
      <c r="W35" s="4"/>
      <c r="X35" s="4"/>
      <c r="Y35" s="4"/>
      <c r="Z35" s="4"/>
      <c r="AA35" s="4"/>
      <c r="AB35" s="4"/>
      <c r="AC35" s="4"/>
    </row>
    <row r="36" spans="1:29" ht="24.95" customHeight="1" thickBot="1">
      <c r="A36" s="682"/>
      <c r="B36" s="597" t="s">
        <v>9</v>
      </c>
      <c r="C36" s="598"/>
      <c r="D36" s="209">
        <f t="shared" ref="D36:O36" si="3">SUM(D33:D35)</f>
        <v>0</v>
      </c>
      <c r="E36" s="209">
        <f t="shared" si="3"/>
        <v>0</v>
      </c>
      <c r="F36" s="209">
        <f t="shared" si="3"/>
        <v>17</v>
      </c>
      <c r="G36" s="210">
        <f t="shared" si="3"/>
        <v>0</v>
      </c>
      <c r="H36" s="210">
        <f t="shared" si="3"/>
        <v>0</v>
      </c>
      <c r="I36" s="211">
        <f t="shared" si="3"/>
        <v>17</v>
      </c>
      <c r="J36" s="169">
        <f t="shared" si="3"/>
        <v>0</v>
      </c>
      <c r="K36" s="170">
        <f t="shared" si="3"/>
        <v>0</v>
      </c>
      <c r="L36" s="170">
        <f t="shared" si="3"/>
        <v>0</v>
      </c>
      <c r="M36" s="170">
        <f t="shared" si="3"/>
        <v>0</v>
      </c>
      <c r="N36" s="170">
        <f t="shared" si="3"/>
        <v>0</v>
      </c>
      <c r="O36" s="171">
        <f t="shared" si="3"/>
        <v>0</v>
      </c>
      <c r="T36" s="4"/>
      <c r="U36" s="4"/>
      <c r="V36" s="4"/>
      <c r="W36" s="4"/>
      <c r="X36" s="4"/>
      <c r="Y36" s="4"/>
      <c r="Z36" s="4"/>
      <c r="AA36" s="4"/>
      <c r="AB36" s="4"/>
      <c r="AC36" s="4"/>
    </row>
    <row r="37" spans="1:29" ht="24.95" customHeight="1" thickBot="1">
      <c r="A37" s="682"/>
      <c r="B37" s="578" t="s">
        <v>204</v>
      </c>
      <c r="C37" s="579"/>
      <c r="D37" s="212"/>
      <c r="E37" s="203"/>
      <c r="F37" s="203"/>
      <c r="G37" s="203"/>
      <c r="H37" s="203"/>
      <c r="I37" s="205">
        <f>SUM(D37:H37)</f>
        <v>0</v>
      </c>
      <c r="J37" s="163"/>
      <c r="K37" s="164"/>
      <c r="L37" s="164"/>
      <c r="M37" s="164"/>
      <c r="N37" s="164"/>
      <c r="O37" s="165">
        <f>SUM(J37:N37)</f>
        <v>0</v>
      </c>
      <c r="V37" s="4"/>
      <c r="W37" s="4"/>
      <c r="X37" s="4"/>
      <c r="Y37" s="4"/>
      <c r="Z37" s="4"/>
      <c r="AA37" s="4"/>
      <c r="AB37" s="4"/>
      <c r="AC37" s="4"/>
    </row>
    <row r="38" spans="1:29" ht="24.95" customHeight="1">
      <c r="A38" s="682"/>
      <c r="B38" s="578" t="s">
        <v>67</v>
      </c>
      <c r="C38" s="579"/>
      <c r="D38" s="232"/>
      <c r="E38" s="233"/>
      <c r="F38" s="233"/>
      <c r="G38" s="233"/>
      <c r="H38" s="233"/>
      <c r="I38" s="234"/>
      <c r="J38" s="235"/>
      <c r="K38" s="236"/>
      <c r="L38" s="236"/>
      <c r="M38" s="236"/>
      <c r="N38" s="236"/>
      <c r="O38" s="237"/>
      <c r="V38" s="4"/>
      <c r="W38" s="4"/>
      <c r="X38" s="4"/>
      <c r="Y38" s="4"/>
      <c r="Z38" s="4"/>
      <c r="AA38" s="4"/>
      <c r="AB38" s="4"/>
      <c r="AC38" s="4"/>
    </row>
    <row r="39" spans="1:29" ht="24.95" customHeight="1">
      <c r="A39" s="682"/>
      <c r="B39" s="674" t="s">
        <v>68</v>
      </c>
      <c r="C39" s="675"/>
      <c r="D39" s="213"/>
      <c r="E39" s="206"/>
      <c r="F39" s="206"/>
      <c r="G39" s="206"/>
      <c r="H39" s="206"/>
      <c r="I39" s="208">
        <f>SUM(D39:H39)</f>
        <v>0</v>
      </c>
      <c r="J39" s="166"/>
      <c r="K39" s="167"/>
      <c r="L39" s="167"/>
      <c r="M39" s="167"/>
      <c r="N39" s="167"/>
      <c r="O39" s="168">
        <f>SUM(J39:N39)</f>
        <v>0</v>
      </c>
    </row>
    <row r="40" spans="1:29" ht="24.95" customHeight="1">
      <c r="A40" s="682"/>
      <c r="B40" s="676" t="s">
        <v>69</v>
      </c>
      <c r="C40" s="227" t="s">
        <v>70</v>
      </c>
      <c r="D40" s="213"/>
      <c r="E40" s="206"/>
      <c r="F40" s="206"/>
      <c r="G40" s="206"/>
      <c r="H40" s="206"/>
      <c r="I40" s="208">
        <f>SUM(D40:H40)</f>
        <v>0</v>
      </c>
      <c r="J40" s="166"/>
      <c r="K40" s="167"/>
      <c r="L40" s="167"/>
      <c r="M40" s="167"/>
      <c r="N40" s="167"/>
      <c r="O40" s="168">
        <f>SUM(J40:N40)</f>
        <v>0</v>
      </c>
    </row>
    <row r="41" spans="1:29" ht="24.95" customHeight="1" thickBot="1">
      <c r="A41" s="683"/>
      <c r="B41" s="677"/>
      <c r="C41" s="228" t="s">
        <v>71</v>
      </c>
      <c r="D41" s="214"/>
      <c r="E41" s="209"/>
      <c r="F41" s="209"/>
      <c r="G41" s="209"/>
      <c r="H41" s="209"/>
      <c r="I41" s="211">
        <f>SUM(D41:H41)</f>
        <v>0</v>
      </c>
      <c r="J41" s="169"/>
      <c r="K41" s="170"/>
      <c r="L41" s="170"/>
      <c r="M41" s="170"/>
      <c r="N41" s="170"/>
      <c r="O41" s="171">
        <f>SUM(J41:N41)</f>
        <v>0</v>
      </c>
    </row>
    <row r="43" spans="1:29" ht="13.5" thickBot="1"/>
    <row r="44" spans="1:29" ht="18.75" thickBot="1">
      <c r="A44" s="575" t="s">
        <v>23</v>
      </c>
      <c r="B44" s="576"/>
      <c r="C44" s="576"/>
      <c r="D44" s="576"/>
      <c r="E44" s="576"/>
      <c r="F44" s="576"/>
      <c r="G44" s="576"/>
      <c r="H44" s="576"/>
      <c r="I44" s="576"/>
      <c r="J44" s="576"/>
      <c r="K44" s="576"/>
      <c r="L44" s="576"/>
      <c r="M44" s="577"/>
    </row>
    <row r="45" spans="1:29" ht="15" customHeight="1">
      <c r="A45" s="563" t="s">
        <v>24</v>
      </c>
      <c r="B45" s="564"/>
      <c r="C45" s="567" t="s">
        <v>25</v>
      </c>
      <c r="D45" s="570" t="s">
        <v>26</v>
      </c>
      <c r="E45" s="570"/>
      <c r="F45" s="570"/>
      <c r="G45" s="570"/>
      <c r="H45" s="570"/>
      <c r="I45" s="570"/>
      <c r="J45" s="570"/>
      <c r="K45" s="570"/>
      <c r="L45" s="570"/>
      <c r="M45" s="571"/>
    </row>
    <row r="46" spans="1:29" ht="15">
      <c r="A46" s="565"/>
      <c r="B46" s="566"/>
      <c r="C46" s="568"/>
      <c r="D46" s="572" t="s">
        <v>28</v>
      </c>
      <c r="E46" s="572"/>
      <c r="F46" s="572" t="s">
        <v>29</v>
      </c>
      <c r="G46" s="572"/>
      <c r="H46" s="573" t="s">
        <v>30</v>
      </c>
      <c r="I46" s="572" t="s">
        <v>196</v>
      </c>
      <c r="J46" s="572" t="s">
        <v>197</v>
      </c>
      <c r="K46" s="572" t="s">
        <v>198</v>
      </c>
      <c r="L46" s="572" t="s">
        <v>199</v>
      </c>
      <c r="M46" s="574" t="s">
        <v>31</v>
      </c>
    </row>
    <row r="47" spans="1:29" ht="19.5" customHeight="1">
      <c r="A47" s="565"/>
      <c r="B47" s="566"/>
      <c r="C47" s="569"/>
      <c r="D47" s="172" t="s">
        <v>33</v>
      </c>
      <c r="E47" s="172" t="s">
        <v>34</v>
      </c>
      <c r="F47" s="172" t="s">
        <v>33</v>
      </c>
      <c r="G47" s="172" t="s">
        <v>34</v>
      </c>
      <c r="H47" s="573"/>
      <c r="I47" s="572"/>
      <c r="J47" s="572"/>
      <c r="K47" s="572"/>
      <c r="L47" s="572"/>
      <c r="M47" s="574"/>
    </row>
    <row r="48" spans="1:29" ht="25.5" customHeight="1">
      <c r="A48" s="614" t="s">
        <v>36</v>
      </c>
      <c r="B48" s="615"/>
      <c r="C48" s="197"/>
      <c r="D48" s="173"/>
      <c r="E48" s="173"/>
      <c r="F48" s="173"/>
      <c r="G48" s="173"/>
      <c r="H48" s="173"/>
      <c r="I48" s="173"/>
      <c r="J48" s="173"/>
      <c r="K48" s="173"/>
      <c r="L48" s="173"/>
      <c r="M48" s="174"/>
    </row>
    <row r="49" spans="1:13" ht="27.75" customHeight="1">
      <c r="A49" s="614" t="s">
        <v>37</v>
      </c>
      <c r="B49" s="615"/>
      <c r="C49" s="197"/>
      <c r="D49" s="173"/>
      <c r="E49" s="173"/>
      <c r="F49" s="173"/>
      <c r="G49" s="173"/>
      <c r="H49" s="173"/>
      <c r="I49" s="173"/>
      <c r="J49" s="173"/>
      <c r="K49" s="173"/>
      <c r="L49" s="173"/>
      <c r="M49" s="174"/>
    </row>
    <row r="50" spans="1:13" ht="27.75" customHeight="1">
      <c r="A50" s="614" t="s">
        <v>38</v>
      </c>
      <c r="B50" s="615"/>
      <c r="C50" s="198"/>
      <c r="D50" s="173"/>
      <c r="E50" s="173"/>
      <c r="F50" s="173"/>
      <c r="G50" s="173"/>
      <c r="H50" s="173"/>
      <c r="I50" s="173"/>
      <c r="J50" s="173"/>
      <c r="K50" s="173"/>
      <c r="L50" s="173"/>
      <c r="M50" s="174" t="s">
        <v>177</v>
      </c>
    </row>
    <row r="51" spans="1:13" ht="23.25" customHeight="1">
      <c r="A51" s="614" t="s">
        <v>39</v>
      </c>
      <c r="B51" s="615"/>
      <c r="C51" s="197"/>
      <c r="D51" s="173"/>
      <c r="E51" s="173"/>
      <c r="F51" s="173"/>
      <c r="G51" s="173"/>
      <c r="H51" s="173"/>
      <c r="I51" s="173"/>
      <c r="J51" s="173"/>
      <c r="K51" s="173"/>
      <c r="L51" s="173"/>
      <c r="M51" s="174"/>
    </row>
    <row r="52" spans="1:13" ht="26.25" customHeight="1">
      <c r="A52" s="614" t="s">
        <v>41</v>
      </c>
      <c r="B52" s="615"/>
      <c r="C52" s="197"/>
      <c r="D52" s="173"/>
      <c r="E52" s="173"/>
      <c r="F52" s="173"/>
      <c r="G52" s="173"/>
      <c r="H52" s="173"/>
      <c r="I52" s="173"/>
      <c r="J52" s="173"/>
      <c r="K52" s="173"/>
      <c r="L52" s="173"/>
      <c r="M52" s="174"/>
    </row>
    <row r="53" spans="1:13" ht="39" customHeight="1">
      <c r="A53" s="614" t="s">
        <v>178</v>
      </c>
      <c r="B53" s="615"/>
      <c r="C53" s="197"/>
      <c r="D53" s="173"/>
      <c r="E53" s="173"/>
      <c r="F53" s="173"/>
      <c r="G53" s="173"/>
      <c r="H53" s="173"/>
      <c r="I53" s="173"/>
      <c r="J53" s="173"/>
      <c r="K53" s="173"/>
      <c r="L53" s="173"/>
      <c r="M53" s="174"/>
    </row>
    <row r="54" spans="1:13" ht="27" customHeight="1" thickBot="1">
      <c r="A54" s="616" t="s">
        <v>44</v>
      </c>
      <c r="B54" s="617"/>
      <c r="C54" s="199"/>
      <c r="D54" s="175"/>
      <c r="E54" s="175"/>
      <c r="F54" s="175"/>
      <c r="G54" s="175"/>
      <c r="H54" s="176"/>
      <c r="I54" s="176"/>
      <c r="J54" s="176"/>
      <c r="K54" s="176"/>
      <c r="L54" s="176"/>
      <c r="M54" s="177"/>
    </row>
    <row r="55" spans="1:13" ht="24.75" customHeight="1">
      <c r="A55" s="691" t="s">
        <v>24</v>
      </c>
      <c r="B55" s="692"/>
      <c r="C55" s="695" t="s">
        <v>25</v>
      </c>
      <c r="D55" s="696" t="s">
        <v>19</v>
      </c>
      <c r="E55" s="696"/>
      <c r="F55" s="696"/>
      <c r="G55" s="696"/>
      <c r="H55" s="696"/>
      <c r="I55" s="697"/>
      <c r="J55" s="132"/>
      <c r="K55" s="3"/>
      <c r="L55" s="3"/>
      <c r="M55" s="3"/>
    </row>
    <row r="56" spans="1:13" ht="23.25" customHeight="1">
      <c r="A56" s="693"/>
      <c r="B56" s="694"/>
      <c r="C56" s="548"/>
      <c r="D56" s="178" t="s">
        <v>179</v>
      </c>
      <c r="E56" s="178" t="s">
        <v>34</v>
      </c>
      <c r="F56" s="178" t="s">
        <v>47</v>
      </c>
      <c r="G56" s="178" t="s">
        <v>48</v>
      </c>
      <c r="H56" s="178" t="s">
        <v>49</v>
      </c>
      <c r="I56" s="179" t="s">
        <v>31</v>
      </c>
      <c r="J56" s="133"/>
      <c r="K56" s="12"/>
      <c r="L56" s="3"/>
      <c r="M56" s="3"/>
    </row>
    <row r="57" spans="1:13" ht="32.25" customHeight="1" thickBot="1">
      <c r="A57" s="612" t="s">
        <v>51</v>
      </c>
      <c r="B57" s="613"/>
      <c r="C57" s="200"/>
      <c r="D57" s="180"/>
      <c r="E57" s="180"/>
      <c r="F57" s="180"/>
      <c r="G57" s="180"/>
      <c r="H57" s="180"/>
      <c r="I57" s="181"/>
      <c r="J57" s="134"/>
      <c r="K57" s="12"/>
      <c r="L57" s="3"/>
      <c r="M57" s="3"/>
    </row>
    <row r="59" spans="1:13" ht="13.5" thickBot="1"/>
    <row r="60" spans="1:13" ht="27.75" customHeight="1">
      <c r="A60" s="678" t="s">
        <v>72</v>
      </c>
      <c r="B60" s="679"/>
      <c r="C60" s="679"/>
      <c r="D60" s="680"/>
      <c r="E60" s="10"/>
      <c r="F60" s="10"/>
      <c r="G60" s="10"/>
      <c r="H60" s="10"/>
      <c r="I60" s="10"/>
    </row>
    <row r="61" spans="1:13" ht="27.75" customHeight="1">
      <c r="A61" s="1" t="s">
        <v>73</v>
      </c>
      <c r="B61" s="668"/>
      <c r="C61" s="669"/>
      <c r="D61" s="670"/>
      <c r="E61" s="10"/>
      <c r="F61" s="10"/>
      <c r="G61" s="10"/>
      <c r="H61" s="10"/>
      <c r="I61" s="10"/>
    </row>
    <row r="62" spans="1:13" ht="18.75" customHeight="1">
      <c r="A62" s="1" t="s">
        <v>74</v>
      </c>
      <c r="B62" s="668"/>
      <c r="C62" s="669"/>
      <c r="D62" s="670"/>
    </row>
    <row r="63" spans="1:13" ht="30" customHeight="1">
      <c r="A63" s="1" t="s">
        <v>75</v>
      </c>
      <c r="B63" s="668"/>
      <c r="C63" s="669"/>
      <c r="D63" s="670"/>
    </row>
    <row r="64" spans="1:13" ht="27.75" customHeight="1">
      <c r="A64" s="143" t="s">
        <v>76</v>
      </c>
      <c r="B64" s="668"/>
      <c r="C64" s="669"/>
      <c r="D64" s="670"/>
    </row>
    <row r="65" spans="1:29" ht="30" customHeight="1" thickBot="1">
      <c r="A65" s="144" t="s">
        <v>77</v>
      </c>
      <c r="B65" s="671"/>
      <c r="C65" s="672"/>
      <c r="D65" s="673"/>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B37:C37"/>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13:T13"/>
    <mergeCell ref="A14:C15"/>
    <mergeCell ref="D14:D15"/>
    <mergeCell ref="E14:E15"/>
    <mergeCell ref="F14:F15"/>
    <mergeCell ref="G14:I14"/>
    <mergeCell ref="J14:K14"/>
    <mergeCell ref="R14:T14"/>
    <mergeCell ref="O14:Q14"/>
    <mergeCell ref="L14:L15"/>
    <mergeCell ref="M14:M15"/>
    <mergeCell ref="N14:N15"/>
    <mergeCell ref="A1:R1"/>
    <mergeCell ref="A2:A10"/>
    <mergeCell ref="B2:C4"/>
    <mergeCell ref="D2:F2"/>
    <mergeCell ref="G2:I2"/>
    <mergeCell ref="J2:L2"/>
    <mergeCell ref="M2:O2"/>
    <mergeCell ref="P2:R2"/>
    <mergeCell ref="B5:C5"/>
    <mergeCell ref="B6:C6"/>
    <mergeCell ref="B7:C7"/>
    <mergeCell ref="B8:C8"/>
    <mergeCell ref="B9:C9"/>
    <mergeCell ref="B10:C10"/>
    <mergeCell ref="A57:B57"/>
    <mergeCell ref="A48:B48"/>
    <mergeCell ref="A49:B49"/>
    <mergeCell ref="A50:B50"/>
    <mergeCell ref="A51:B51"/>
    <mergeCell ref="A52:B52"/>
    <mergeCell ref="A54:B54"/>
    <mergeCell ref="A44:M44"/>
    <mergeCell ref="B38:C38"/>
    <mergeCell ref="A20:O20"/>
    <mergeCell ref="A21:A23"/>
    <mergeCell ref="B21:C23"/>
    <mergeCell ref="D21:I21"/>
    <mergeCell ref="J21:O21"/>
    <mergeCell ref="D22:E22"/>
    <mergeCell ref="B35:C35"/>
    <mergeCell ref="B36:C36"/>
    <mergeCell ref="A30:O30"/>
    <mergeCell ref="J31:O31"/>
    <mergeCell ref="B27:C27"/>
    <mergeCell ref="I22:I23"/>
    <mergeCell ref="J22:K22"/>
    <mergeCell ref="L22:M22"/>
    <mergeCell ref="A45:B47"/>
    <mergeCell ref="C45:C47"/>
    <mergeCell ref="D45:M45"/>
    <mergeCell ref="D46:E46"/>
    <mergeCell ref="F46:G46"/>
    <mergeCell ref="H46:H47"/>
    <mergeCell ref="I46:I47"/>
    <mergeCell ref="J46:J47"/>
    <mergeCell ref="K46:K47"/>
    <mergeCell ref="L46:L47"/>
    <mergeCell ref="M46:M47"/>
    <mergeCell ref="O22:O23"/>
    <mergeCell ref="B33:C33"/>
    <mergeCell ref="B34:C34"/>
    <mergeCell ref="A16:C16"/>
    <mergeCell ref="A17:C17"/>
    <mergeCell ref="N22:N23"/>
    <mergeCell ref="A24:A27"/>
    <mergeCell ref="B24:C24"/>
    <mergeCell ref="B25:C25"/>
    <mergeCell ref="B26:C26"/>
    <mergeCell ref="F22:G22"/>
    <mergeCell ref="H22:H23"/>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10">
      <formula1>D10&lt;I5=H27</formula1>
    </dataValidation>
  </dataValidations>
  <pageMargins left="0.51181102362204722" right="0.31496062992125984" top="0.78740157480314965" bottom="0.31496062992125984" header="0.27559055118110237" footer="0.19685039370078741"/>
  <pageSetup paperSize="9" scale="54" orientation="landscape" r:id="rId1"/>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10.xml><?xml version="1.0" encoding="utf-8"?>
<worksheet xmlns="http://schemas.openxmlformats.org/spreadsheetml/2006/main" xmlns:r="http://schemas.openxmlformats.org/officeDocument/2006/relationships">
  <sheetPr>
    <tabColor rgb="FF7030A0"/>
  </sheetPr>
  <dimension ref="A1:I48"/>
  <sheetViews>
    <sheetView topLeftCell="A21" workbookViewId="0">
      <selection activeCell="D48" sqref="D48"/>
    </sheetView>
  </sheetViews>
  <sheetFormatPr defaultRowHeight="15"/>
  <cols>
    <col min="1" max="1" width="6.5703125" customWidth="1"/>
    <col min="2" max="2" width="8.42578125" customWidth="1"/>
    <col min="3" max="3" width="13.5703125" customWidth="1"/>
    <col min="4" max="4" width="58.28515625" customWidth="1"/>
    <col min="5" max="5" width="17.85546875" customWidth="1"/>
    <col min="6" max="6" width="19.5703125" customWidth="1"/>
    <col min="7" max="7" width="15.5703125" customWidth="1"/>
    <col min="9" max="9" width="13.28515625" customWidth="1"/>
  </cols>
  <sheetData>
    <row r="1" spans="1:9" ht="26.25">
      <c r="A1" s="785" t="s">
        <v>737</v>
      </c>
      <c r="B1" s="785"/>
      <c r="C1" s="785"/>
      <c r="D1" s="785"/>
      <c r="E1" s="785"/>
      <c r="F1" s="785"/>
      <c r="G1" s="785"/>
      <c r="H1" s="785"/>
      <c r="I1" s="785"/>
    </row>
    <row r="2" spans="1:9" ht="18.75">
      <c r="A2" s="362" t="s">
        <v>656</v>
      </c>
      <c r="B2" s="362" t="s">
        <v>723</v>
      </c>
      <c r="C2" s="362" t="s">
        <v>724</v>
      </c>
      <c r="D2" s="362" t="s">
        <v>725</v>
      </c>
      <c r="E2" s="362" t="s">
        <v>726</v>
      </c>
      <c r="F2" s="374" t="s">
        <v>732</v>
      </c>
      <c r="G2" s="374" t="s">
        <v>727</v>
      </c>
      <c r="H2" s="374" t="s">
        <v>730</v>
      </c>
      <c r="I2" s="374" t="s">
        <v>728</v>
      </c>
    </row>
    <row r="3" spans="1:9" ht="15.75">
      <c r="A3" s="355">
        <v>1</v>
      </c>
      <c r="B3" s="370" t="s">
        <v>221</v>
      </c>
      <c r="C3" s="460" t="s">
        <v>222</v>
      </c>
      <c r="D3" s="410" t="s">
        <v>586</v>
      </c>
      <c r="E3" s="451">
        <v>1550000</v>
      </c>
      <c r="F3" s="452">
        <v>1550000</v>
      </c>
      <c r="G3" s="449">
        <v>1550000</v>
      </c>
      <c r="H3" s="375">
        <v>1</v>
      </c>
      <c r="I3" s="418" t="s">
        <v>655</v>
      </c>
    </row>
    <row r="4" spans="1:9" ht="15.75">
      <c r="A4" s="355">
        <v>2</v>
      </c>
      <c r="B4" s="370" t="s">
        <v>221</v>
      </c>
      <c r="C4" s="460" t="s">
        <v>222</v>
      </c>
      <c r="D4" s="410" t="s">
        <v>766</v>
      </c>
      <c r="E4" s="451">
        <v>380000</v>
      </c>
      <c r="F4" s="455">
        <v>325000</v>
      </c>
      <c r="G4" s="458">
        <v>383500</v>
      </c>
      <c r="H4" s="375">
        <v>1</v>
      </c>
      <c r="I4" s="418" t="s">
        <v>655</v>
      </c>
    </row>
    <row r="5" spans="1:9" ht="15.75">
      <c r="A5" s="355">
        <v>3</v>
      </c>
      <c r="B5" s="370" t="s">
        <v>221</v>
      </c>
      <c r="C5" s="460" t="s">
        <v>522</v>
      </c>
      <c r="D5" s="410" t="s">
        <v>688</v>
      </c>
      <c r="E5" s="451">
        <v>155000</v>
      </c>
      <c r="F5" s="786">
        <v>656500</v>
      </c>
      <c r="G5" s="786">
        <v>354000</v>
      </c>
      <c r="H5" s="375">
        <v>1</v>
      </c>
      <c r="I5" s="418" t="s">
        <v>655</v>
      </c>
    </row>
    <row r="6" spans="1:9" ht="15.75">
      <c r="A6" s="355">
        <v>4</v>
      </c>
      <c r="B6" s="370" t="s">
        <v>221</v>
      </c>
      <c r="C6" s="460" t="s">
        <v>522</v>
      </c>
      <c r="D6" s="410" t="s">
        <v>689</v>
      </c>
      <c r="E6" s="451">
        <v>155000</v>
      </c>
      <c r="F6" s="787"/>
      <c r="G6" s="787"/>
      <c r="H6" s="375">
        <v>1</v>
      </c>
      <c r="I6" s="418" t="s">
        <v>639</v>
      </c>
    </row>
    <row r="7" spans="1:9" ht="15.75">
      <c r="A7" s="355">
        <v>5</v>
      </c>
      <c r="B7" s="370" t="s">
        <v>221</v>
      </c>
      <c r="C7" s="460" t="s">
        <v>522</v>
      </c>
      <c r="D7" s="410" t="s">
        <v>690</v>
      </c>
      <c r="E7" s="451">
        <v>155000</v>
      </c>
      <c r="F7" s="787"/>
      <c r="G7" s="787"/>
      <c r="H7" s="375">
        <v>1</v>
      </c>
      <c r="I7" s="418" t="s">
        <v>639</v>
      </c>
    </row>
    <row r="8" spans="1:9" ht="15.75">
      <c r="A8" s="355">
        <v>6</v>
      </c>
      <c r="B8" s="370" t="s">
        <v>221</v>
      </c>
      <c r="C8" s="460" t="s">
        <v>522</v>
      </c>
      <c r="D8" s="410" t="s">
        <v>691</v>
      </c>
      <c r="E8" s="451">
        <v>155000</v>
      </c>
      <c r="F8" s="787"/>
      <c r="G8" s="787"/>
      <c r="H8" s="375">
        <v>1</v>
      </c>
      <c r="I8" s="418" t="s">
        <v>655</v>
      </c>
    </row>
    <row r="9" spans="1:9" ht="15.75">
      <c r="A9" s="355">
        <v>7</v>
      </c>
      <c r="B9" s="370" t="s">
        <v>221</v>
      </c>
      <c r="C9" s="460" t="s">
        <v>522</v>
      </c>
      <c r="D9" s="410" t="s">
        <v>692</v>
      </c>
      <c r="E9" s="451">
        <v>155000</v>
      </c>
      <c r="F9" s="788"/>
      <c r="G9" s="788"/>
      <c r="H9" s="375">
        <v>1</v>
      </c>
      <c r="I9" s="418" t="s">
        <v>655</v>
      </c>
    </row>
    <row r="10" spans="1:9" ht="15.75">
      <c r="A10" s="355">
        <v>8</v>
      </c>
      <c r="B10" s="370" t="s">
        <v>221</v>
      </c>
      <c r="C10" s="460" t="s">
        <v>522</v>
      </c>
      <c r="D10" s="410" t="s">
        <v>515</v>
      </c>
      <c r="E10" s="451">
        <v>150000</v>
      </c>
      <c r="F10" s="449">
        <v>150000</v>
      </c>
      <c r="G10" s="449">
        <v>150000</v>
      </c>
      <c r="H10" s="375">
        <v>1</v>
      </c>
      <c r="I10" s="418" t="s">
        <v>655</v>
      </c>
    </row>
    <row r="11" spans="1:9" ht="15.75">
      <c r="A11" s="355">
        <v>9</v>
      </c>
      <c r="B11" s="370" t="s">
        <v>221</v>
      </c>
      <c r="C11" s="460" t="s">
        <v>522</v>
      </c>
      <c r="D11" s="410" t="s">
        <v>629</v>
      </c>
      <c r="E11" s="451">
        <v>1997963.2</v>
      </c>
      <c r="F11" s="452">
        <v>1380000</v>
      </c>
      <c r="G11" s="452">
        <v>1628400</v>
      </c>
      <c r="H11" s="375">
        <v>1</v>
      </c>
      <c r="I11" s="418" t="s">
        <v>655</v>
      </c>
    </row>
    <row r="12" spans="1:9" ht="15.75">
      <c r="A12" s="355">
        <v>10</v>
      </c>
      <c r="B12" s="370" t="s">
        <v>221</v>
      </c>
      <c r="C12" s="460" t="s">
        <v>522</v>
      </c>
      <c r="D12" s="410" t="s">
        <v>721</v>
      </c>
      <c r="E12" s="451">
        <v>82600</v>
      </c>
      <c r="F12" s="452">
        <v>70000</v>
      </c>
      <c r="G12" s="452">
        <v>82600</v>
      </c>
      <c r="H12" s="375">
        <v>1</v>
      </c>
      <c r="I12" s="418" t="s">
        <v>655</v>
      </c>
    </row>
    <row r="13" spans="1:9" ht="15.75">
      <c r="A13" s="355">
        <v>11</v>
      </c>
      <c r="B13" s="370" t="s">
        <v>221</v>
      </c>
      <c r="C13" s="460" t="s">
        <v>522</v>
      </c>
      <c r="D13" s="410" t="s">
        <v>722</v>
      </c>
      <c r="E13" s="451">
        <v>33040</v>
      </c>
      <c r="F13" s="452">
        <v>33040</v>
      </c>
      <c r="G13" s="452">
        <v>33040</v>
      </c>
      <c r="H13" s="445">
        <v>0.5</v>
      </c>
      <c r="I13" s="446" t="s">
        <v>655</v>
      </c>
    </row>
    <row r="14" spans="1:9" ht="15.75">
      <c r="A14" s="355">
        <v>12</v>
      </c>
      <c r="B14" s="370" t="s">
        <v>221</v>
      </c>
      <c r="C14" s="460" t="s">
        <v>522</v>
      </c>
      <c r="D14" s="410" t="s">
        <v>757</v>
      </c>
      <c r="E14" s="451">
        <v>45000</v>
      </c>
      <c r="F14" s="452">
        <v>45000</v>
      </c>
      <c r="G14" s="452">
        <v>45000</v>
      </c>
      <c r="H14" s="375">
        <v>1</v>
      </c>
      <c r="I14" s="418" t="s">
        <v>655</v>
      </c>
    </row>
    <row r="15" spans="1:9" ht="15.75">
      <c r="A15" s="355">
        <v>13</v>
      </c>
      <c r="B15" s="370" t="s">
        <v>221</v>
      </c>
      <c r="C15" s="460" t="s">
        <v>522</v>
      </c>
      <c r="D15" s="410" t="s">
        <v>758</v>
      </c>
      <c r="E15" s="451">
        <v>53044.800000000003</v>
      </c>
      <c r="F15" s="452">
        <v>53044.800000000003</v>
      </c>
      <c r="G15" s="452">
        <v>53044.800000000003</v>
      </c>
      <c r="H15" s="375">
        <v>1</v>
      </c>
      <c r="I15" s="418" t="s">
        <v>655</v>
      </c>
    </row>
    <row r="16" spans="1:9" ht="47.25">
      <c r="A16" s="355">
        <v>14</v>
      </c>
      <c r="B16" s="370" t="s">
        <v>221</v>
      </c>
      <c r="C16" s="460" t="s">
        <v>522</v>
      </c>
      <c r="D16" s="410" t="s">
        <v>810</v>
      </c>
      <c r="E16" s="462">
        <v>100000</v>
      </c>
      <c r="F16" s="463">
        <v>84746</v>
      </c>
      <c r="G16" s="463">
        <v>100000</v>
      </c>
      <c r="H16" s="375">
        <v>1</v>
      </c>
      <c r="I16" s="418" t="s">
        <v>655</v>
      </c>
    </row>
    <row r="17" spans="1:9" ht="15.75">
      <c r="A17" s="355">
        <v>15</v>
      </c>
      <c r="B17" s="370" t="s">
        <v>221</v>
      </c>
      <c r="C17" s="460" t="s">
        <v>535</v>
      </c>
      <c r="D17" s="410" t="s">
        <v>634</v>
      </c>
      <c r="E17" s="451">
        <v>1750000</v>
      </c>
      <c r="F17" s="452">
        <v>1750000</v>
      </c>
      <c r="G17" s="784">
        <v>1000000</v>
      </c>
      <c r="H17" s="375">
        <v>1</v>
      </c>
      <c r="I17" s="418" t="s">
        <v>655</v>
      </c>
    </row>
    <row r="18" spans="1:9" ht="15.75">
      <c r="A18" s="355">
        <v>16</v>
      </c>
      <c r="B18" s="370" t="s">
        <v>221</v>
      </c>
      <c r="C18" s="460" t="s">
        <v>535</v>
      </c>
      <c r="D18" s="410" t="s">
        <v>653</v>
      </c>
      <c r="E18" s="451">
        <v>175000</v>
      </c>
      <c r="F18" s="452">
        <v>175000</v>
      </c>
      <c r="G18" s="784"/>
      <c r="H18" s="444">
        <v>1</v>
      </c>
      <c r="I18" s="418" t="s">
        <v>655</v>
      </c>
    </row>
    <row r="19" spans="1:9" ht="15.75">
      <c r="A19" s="355">
        <v>17</v>
      </c>
      <c r="B19" s="370" t="s">
        <v>221</v>
      </c>
      <c r="C19" s="460" t="s">
        <v>535</v>
      </c>
      <c r="D19" s="410" t="s">
        <v>654</v>
      </c>
      <c r="E19" s="451">
        <v>525000</v>
      </c>
      <c r="F19" s="452">
        <v>525000</v>
      </c>
      <c r="G19" s="784"/>
      <c r="H19" s="444">
        <v>1</v>
      </c>
      <c r="I19" s="418" t="s">
        <v>655</v>
      </c>
    </row>
    <row r="20" spans="1:9" ht="31.5">
      <c r="A20" s="355">
        <v>18</v>
      </c>
      <c r="B20" s="370" t="s">
        <v>221</v>
      </c>
      <c r="C20" s="460" t="s">
        <v>535</v>
      </c>
      <c r="D20" s="410" t="s">
        <v>631</v>
      </c>
      <c r="E20" s="451">
        <v>160000</v>
      </c>
      <c r="F20" s="452">
        <v>120000</v>
      </c>
      <c r="G20" s="459">
        <v>141600</v>
      </c>
      <c r="H20" s="375">
        <v>1</v>
      </c>
      <c r="I20" s="418" t="s">
        <v>655</v>
      </c>
    </row>
    <row r="21" spans="1:9" ht="15.75">
      <c r="A21" s="355">
        <v>19</v>
      </c>
      <c r="B21" s="370" t="s">
        <v>221</v>
      </c>
      <c r="C21" s="460" t="s">
        <v>535</v>
      </c>
      <c r="D21" s="410" t="s">
        <v>760</v>
      </c>
      <c r="E21" s="451">
        <v>33040</v>
      </c>
      <c r="F21" s="452">
        <v>28000</v>
      </c>
      <c r="G21" s="459">
        <v>33040</v>
      </c>
      <c r="H21" s="375">
        <v>1</v>
      </c>
      <c r="I21" s="418" t="s">
        <v>655</v>
      </c>
    </row>
    <row r="22" spans="1:9" ht="15.75">
      <c r="A22" s="355">
        <v>20</v>
      </c>
      <c r="B22" s="370" t="s">
        <v>221</v>
      </c>
      <c r="C22" s="460" t="s">
        <v>535</v>
      </c>
      <c r="D22" s="410" t="s">
        <v>761</v>
      </c>
      <c r="E22" s="451">
        <v>24290</v>
      </c>
      <c r="F22" s="452">
        <v>20500</v>
      </c>
      <c r="G22" s="459">
        <v>24190</v>
      </c>
      <c r="H22" s="375">
        <v>1</v>
      </c>
      <c r="I22" s="418" t="s">
        <v>655</v>
      </c>
    </row>
    <row r="23" spans="1:9" ht="31.5">
      <c r="A23" s="355">
        <v>21</v>
      </c>
      <c r="B23" s="370" t="s">
        <v>221</v>
      </c>
      <c r="C23" s="460" t="s">
        <v>548</v>
      </c>
      <c r="D23" s="410" t="s">
        <v>657</v>
      </c>
      <c r="E23" s="451">
        <v>525000</v>
      </c>
      <c r="F23" s="452">
        <v>525000</v>
      </c>
      <c r="G23" s="784">
        <v>1925000</v>
      </c>
      <c r="H23" s="375">
        <v>1</v>
      </c>
      <c r="I23" s="418" t="s">
        <v>655</v>
      </c>
    </row>
    <row r="24" spans="1:9" ht="15.75">
      <c r="A24" s="355">
        <v>22</v>
      </c>
      <c r="B24" s="370" t="s">
        <v>221</v>
      </c>
      <c r="C24" s="460" t="s">
        <v>548</v>
      </c>
      <c r="D24" s="410" t="s">
        <v>550</v>
      </c>
      <c r="E24" s="451">
        <v>1400000</v>
      </c>
      <c r="F24" s="452">
        <v>1400000</v>
      </c>
      <c r="G24" s="784"/>
      <c r="H24" s="375">
        <v>1</v>
      </c>
      <c r="I24" s="418" t="s">
        <v>655</v>
      </c>
    </row>
    <row r="25" spans="1:9" ht="31.5">
      <c r="A25" s="355">
        <v>23</v>
      </c>
      <c r="B25" s="370" t="s">
        <v>221</v>
      </c>
      <c r="C25" s="460" t="s">
        <v>564</v>
      </c>
      <c r="D25" s="410" t="s">
        <v>630</v>
      </c>
      <c r="E25" s="454">
        <v>1400000</v>
      </c>
      <c r="F25" s="452">
        <v>1400000</v>
      </c>
      <c r="G25" s="786">
        <v>5075000</v>
      </c>
      <c r="H25" s="375">
        <v>1</v>
      </c>
      <c r="I25" s="418" t="s">
        <v>655</v>
      </c>
    </row>
    <row r="26" spans="1:9" ht="15.75">
      <c r="A26" s="355">
        <v>24</v>
      </c>
      <c r="B26" s="370" t="s">
        <v>221</v>
      </c>
      <c r="C26" s="460" t="s">
        <v>564</v>
      </c>
      <c r="D26" s="410" t="s">
        <v>561</v>
      </c>
      <c r="E26" s="454">
        <v>700000</v>
      </c>
      <c r="F26" s="456">
        <v>700000</v>
      </c>
      <c r="G26" s="787"/>
      <c r="H26" s="375">
        <v>1</v>
      </c>
      <c r="I26" s="418" t="s">
        <v>655</v>
      </c>
    </row>
    <row r="27" spans="1:9" ht="15.75">
      <c r="A27" s="355">
        <v>25</v>
      </c>
      <c r="B27" s="370" t="s">
        <v>221</v>
      </c>
      <c r="C27" s="460" t="s">
        <v>564</v>
      </c>
      <c r="D27" s="410" t="s">
        <v>562</v>
      </c>
      <c r="E27" s="454">
        <v>700000</v>
      </c>
      <c r="F27" s="456">
        <v>700000</v>
      </c>
      <c r="G27" s="787"/>
      <c r="H27" s="375">
        <v>1</v>
      </c>
      <c r="I27" s="418" t="s">
        <v>655</v>
      </c>
    </row>
    <row r="28" spans="1:9" ht="15.75">
      <c r="A28" s="355">
        <v>26</v>
      </c>
      <c r="B28" s="370" t="s">
        <v>221</v>
      </c>
      <c r="C28" s="460" t="s">
        <v>564</v>
      </c>
      <c r="D28" s="410" t="s">
        <v>641</v>
      </c>
      <c r="E28" s="454">
        <v>1225000</v>
      </c>
      <c r="F28" s="456">
        <v>1225000</v>
      </c>
      <c r="G28" s="787"/>
      <c r="H28" s="375">
        <v>1</v>
      </c>
      <c r="I28" s="418" t="s">
        <v>655</v>
      </c>
    </row>
    <row r="29" spans="1:9" ht="15.75">
      <c r="A29" s="355">
        <v>27</v>
      </c>
      <c r="B29" s="370" t="s">
        <v>221</v>
      </c>
      <c r="C29" s="460" t="s">
        <v>564</v>
      </c>
      <c r="D29" s="410" t="s">
        <v>563</v>
      </c>
      <c r="E29" s="454">
        <v>1050000</v>
      </c>
      <c r="F29" s="456">
        <v>1050000</v>
      </c>
      <c r="G29" s="788"/>
      <c r="H29" s="375">
        <v>1</v>
      </c>
      <c r="I29" s="418" t="s">
        <v>655</v>
      </c>
    </row>
    <row r="30" spans="1:9" ht="15.75">
      <c r="A30" s="355">
        <v>28</v>
      </c>
      <c r="B30" s="370" t="s">
        <v>221</v>
      </c>
      <c r="C30" s="460" t="s">
        <v>564</v>
      </c>
      <c r="D30" s="410" t="s">
        <v>738</v>
      </c>
      <c r="E30" s="454">
        <v>48310.23</v>
      </c>
      <c r="F30" s="456">
        <v>48310.23</v>
      </c>
      <c r="G30" s="456">
        <v>48310.23</v>
      </c>
      <c r="H30" s="375">
        <v>1</v>
      </c>
      <c r="I30" s="418" t="s">
        <v>655</v>
      </c>
    </row>
    <row r="31" spans="1:9" ht="31.5">
      <c r="A31" s="355">
        <v>29</v>
      </c>
      <c r="B31" s="370" t="s">
        <v>221</v>
      </c>
      <c r="C31" s="460" t="s">
        <v>564</v>
      </c>
      <c r="D31" s="410" t="s">
        <v>739</v>
      </c>
      <c r="E31" s="454">
        <v>7670</v>
      </c>
      <c r="F31" s="456">
        <v>7670</v>
      </c>
      <c r="G31" s="450">
        <v>7670</v>
      </c>
      <c r="H31" s="375">
        <v>1</v>
      </c>
      <c r="I31" s="418" t="s">
        <v>655</v>
      </c>
    </row>
    <row r="32" spans="1:9" ht="31.5">
      <c r="A32" s="355">
        <v>30</v>
      </c>
      <c r="B32" s="370" t="s">
        <v>221</v>
      </c>
      <c r="C32" s="460" t="s">
        <v>576</v>
      </c>
      <c r="D32" s="410" t="s">
        <v>581</v>
      </c>
      <c r="E32" s="453">
        <v>75979.199999999997</v>
      </c>
      <c r="F32" s="784">
        <v>111832.5</v>
      </c>
      <c r="G32" s="784">
        <v>131962.35</v>
      </c>
      <c r="H32" s="375">
        <v>1</v>
      </c>
      <c r="I32" s="418" t="s">
        <v>655</v>
      </c>
    </row>
    <row r="33" spans="1:9" ht="15.75">
      <c r="A33" s="355">
        <v>31</v>
      </c>
      <c r="B33" s="370" t="s">
        <v>221</v>
      </c>
      <c r="C33" s="460" t="s">
        <v>576</v>
      </c>
      <c r="D33" s="410" t="s">
        <v>583</v>
      </c>
      <c r="E33" s="453">
        <v>60000</v>
      </c>
      <c r="F33" s="784"/>
      <c r="G33" s="784"/>
      <c r="H33" s="375">
        <v>1</v>
      </c>
      <c r="I33" s="418" t="s">
        <v>655</v>
      </c>
    </row>
    <row r="34" spans="1:9" ht="15.75">
      <c r="A34" s="355">
        <v>32</v>
      </c>
      <c r="B34" s="370" t="s">
        <v>221</v>
      </c>
      <c r="C34" s="460" t="s">
        <v>576</v>
      </c>
      <c r="D34" s="410" t="s">
        <v>582</v>
      </c>
      <c r="E34" s="453">
        <v>300000</v>
      </c>
      <c r="F34" s="457">
        <v>252867.72</v>
      </c>
      <c r="G34" s="449">
        <v>298383.90000000002</v>
      </c>
      <c r="H34" s="375">
        <v>1</v>
      </c>
      <c r="I34" s="418" t="s">
        <v>655</v>
      </c>
    </row>
    <row r="35" spans="1:9" ht="15.75">
      <c r="A35" s="355">
        <v>33</v>
      </c>
      <c r="B35" s="370" t="s">
        <v>221</v>
      </c>
      <c r="C35" s="460" t="s">
        <v>576</v>
      </c>
      <c r="D35" s="410" t="s">
        <v>584</v>
      </c>
      <c r="E35" s="453">
        <v>100000</v>
      </c>
      <c r="F35" s="784">
        <v>168662.5</v>
      </c>
      <c r="G35" s="784">
        <v>199021.75</v>
      </c>
      <c r="H35" s="375">
        <v>1</v>
      </c>
      <c r="I35" s="418" t="s">
        <v>655</v>
      </c>
    </row>
    <row r="36" spans="1:9" ht="15.75">
      <c r="A36" s="355">
        <v>34</v>
      </c>
      <c r="B36" s="370" t="s">
        <v>221</v>
      </c>
      <c r="C36" s="460" t="s">
        <v>576</v>
      </c>
      <c r="D36" s="410" t="s">
        <v>585</v>
      </c>
      <c r="E36" s="453">
        <v>100000</v>
      </c>
      <c r="F36" s="784"/>
      <c r="G36" s="784"/>
      <c r="H36" s="375">
        <v>1</v>
      </c>
      <c r="I36" s="418" t="s">
        <v>655</v>
      </c>
    </row>
    <row r="37" spans="1:9" ht="15.75">
      <c r="A37" s="355">
        <v>35</v>
      </c>
      <c r="B37" s="370" t="s">
        <v>221</v>
      </c>
      <c r="C37" s="460" t="s">
        <v>602</v>
      </c>
      <c r="D37" s="410" t="s">
        <v>658</v>
      </c>
      <c r="E37" s="453">
        <v>375000</v>
      </c>
      <c r="F37" s="784">
        <v>1590000</v>
      </c>
      <c r="G37" s="784">
        <v>1412678.88</v>
      </c>
      <c r="H37" s="375">
        <v>1</v>
      </c>
      <c r="I37" s="418" t="s">
        <v>655</v>
      </c>
    </row>
    <row r="38" spans="1:9" ht="15.75">
      <c r="A38" s="355">
        <v>36</v>
      </c>
      <c r="B38" s="370" t="s">
        <v>221</v>
      </c>
      <c r="C38" s="460" t="s">
        <v>602</v>
      </c>
      <c r="D38" s="410" t="s">
        <v>661</v>
      </c>
      <c r="E38" s="453">
        <v>345000</v>
      </c>
      <c r="F38" s="784"/>
      <c r="G38" s="784"/>
      <c r="H38" s="375">
        <v>1</v>
      </c>
      <c r="I38" s="418" t="s">
        <v>655</v>
      </c>
    </row>
    <row r="39" spans="1:9" ht="31.5">
      <c r="A39" s="355">
        <v>37</v>
      </c>
      <c r="B39" s="370" t="s">
        <v>221</v>
      </c>
      <c r="C39" s="460" t="s">
        <v>602</v>
      </c>
      <c r="D39" s="410" t="s">
        <v>663</v>
      </c>
      <c r="E39" s="453">
        <v>200000</v>
      </c>
      <c r="F39" s="784"/>
      <c r="G39" s="784"/>
      <c r="H39" s="375">
        <v>1</v>
      </c>
      <c r="I39" s="418" t="s">
        <v>655</v>
      </c>
    </row>
    <row r="40" spans="1:9" ht="15.75">
      <c r="A40" s="355">
        <v>38</v>
      </c>
      <c r="B40" s="370" t="s">
        <v>221</v>
      </c>
      <c r="C40" s="460" t="s">
        <v>602</v>
      </c>
      <c r="D40" s="410" t="s">
        <v>664</v>
      </c>
      <c r="E40" s="453">
        <v>68000</v>
      </c>
      <c r="F40" s="784"/>
      <c r="G40" s="784"/>
      <c r="H40" s="375">
        <v>1</v>
      </c>
      <c r="I40" s="418" t="s">
        <v>655</v>
      </c>
    </row>
    <row r="41" spans="1:9" ht="15.75">
      <c r="A41" s="355">
        <v>39</v>
      </c>
      <c r="B41" s="370" t="s">
        <v>221</v>
      </c>
      <c r="C41" s="460" t="s">
        <v>602</v>
      </c>
      <c r="D41" s="410" t="s">
        <v>666</v>
      </c>
      <c r="E41" s="453">
        <v>68000</v>
      </c>
      <c r="F41" s="784"/>
      <c r="G41" s="784"/>
      <c r="H41" s="375">
        <v>1</v>
      </c>
      <c r="I41" s="418" t="s">
        <v>655</v>
      </c>
    </row>
    <row r="42" spans="1:9" ht="15.75">
      <c r="A42" s="355">
        <v>40</v>
      </c>
      <c r="B42" s="370" t="s">
        <v>221</v>
      </c>
      <c r="C42" s="460" t="s">
        <v>602</v>
      </c>
      <c r="D42" s="410" t="s">
        <v>665</v>
      </c>
      <c r="E42" s="453">
        <v>68000</v>
      </c>
      <c r="F42" s="784"/>
      <c r="G42" s="784"/>
      <c r="H42" s="375">
        <v>1</v>
      </c>
      <c r="I42" s="418" t="s">
        <v>655</v>
      </c>
    </row>
    <row r="43" spans="1:9" ht="15.75">
      <c r="A43" s="355">
        <v>41</v>
      </c>
      <c r="B43" s="370" t="s">
        <v>221</v>
      </c>
      <c r="C43" s="460" t="s">
        <v>602</v>
      </c>
      <c r="D43" s="410" t="s">
        <v>662</v>
      </c>
      <c r="E43" s="453">
        <v>217000</v>
      </c>
      <c r="F43" s="784"/>
      <c r="G43" s="784"/>
      <c r="H43" s="375">
        <v>1</v>
      </c>
      <c r="I43" s="418" t="s">
        <v>655</v>
      </c>
    </row>
    <row r="44" spans="1:9" ht="15.75">
      <c r="A44" s="355">
        <v>42</v>
      </c>
      <c r="B44" s="370" t="s">
        <v>221</v>
      </c>
      <c r="C44" s="460" t="s">
        <v>602</v>
      </c>
      <c r="D44" s="410" t="s">
        <v>659</v>
      </c>
      <c r="E44" s="453">
        <v>110000</v>
      </c>
      <c r="F44" s="784"/>
      <c r="G44" s="784"/>
      <c r="H44" s="375">
        <v>1</v>
      </c>
      <c r="I44" s="418" t="s">
        <v>655</v>
      </c>
    </row>
    <row r="45" spans="1:9" ht="31.5">
      <c r="A45" s="355">
        <v>43</v>
      </c>
      <c r="B45" s="370" t="s">
        <v>221</v>
      </c>
      <c r="C45" s="460" t="s">
        <v>602</v>
      </c>
      <c r="D45" s="410" t="s">
        <v>667</v>
      </c>
      <c r="E45" s="453">
        <v>200000</v>
      </c>
      <c r="F45" s="784"/>
      <c r="G45" s="784"/>
      <c r="H45" s="375">
        <v>1</v>
      </c>
      <c r="I45" s="418" t="s">
        <v>655</v>
      </c>
    </row>
    <row r="46" spans="1:9" ht="15.75">
      <c r="A46" s="355">
        <v>44</v>
      </c>
      <c r="B46" s="370" t="s">
        <v>221</v>
      </c>
      <c r="C46" s="460" t="s">
        <v>602</v>
      </c>
      <c r="D46" s="410" t="s">
        <v>668</v>
      </c>
      <c r="E46" s="453">
        <v>130000</v>
      </c>
      <c r="F46" s="784"/>
      <c r="G46" s="784"/>
      <c r="H46" s="375">
        <v>1</v>
      </c>
      <c r="I46" s="418" t="s">
        <v>655</v>
      </c>
    </row>
    <row r="47" spans="1:9" ht="15.75">
      <c r="A47" s="355">
        <v>45</v>
      </c>
      <c r="B47" s="370" t="s">
        <v>221</v>
      </c>
      <c r="C47" s="460" t="s">
        <v>602</v>
      </c>
      <c r="D47" s="410" t="s">
        <v>660</v>
      </c>
      <c r="E47" s="453">
        <v>200000</v>
      </c>
      <c r="F47" s="784"/>
      <c r="G47" s="784"/>
      <c r="H47" s="375">
        <v>1</v>
      </c>
      <c r="I47" s="418" t="s">
        <v>655</v>
      </c>
    </row>
    <row r="48" spans="1:9">
      <c r="E48" s="461">
        <f>SUM(E3:E47)</f>
        <v>17506937.43</v>
      </c>
      <c r="F48" s="461">
        <f>SUM(F3:F47)</f>
        <v>16145173.750000002</v>
      </c>
      <c r="G48" s="461">
        <f>SUM(G3:G47)</f>
        <v>14676441.91</v>
      </c>
    </row>
  </sheetData>
  <mergeCells count="12">
    <mergeCell ref="F37:F47"/>
    <mergeCell ref="A1:I1"/>
    <mergeCell ref="F32:F33"/>
    <mergeCell ref="G32:G33"/>
    <mergeCell ref="F5:F9"/>
    <mergeCell ref="F35:F36"/>
    <mergeCell ref="G37:G47"/>
    <mergeCell ref="G5:G9"/>
    <mergeCell ref="G17:G19"/>
    <mergeCell ref="G23:G24"/>
    <mergeCell ref="G25:G29"/>
    <mergeCell ref="G35:G36"/>
  </mergeCells>
  <pageMargins left="0.15748031496062992" right="0.19685039370078741" top="0.35" bottom="0.24" header="0.16" footer="0.16"/>
  <pageSetup paperSize="9" scale="63" orientation="portrait" r:id="rId1"/>
</worksheet>
</file>

<file path=xl/worksheets/sheet11.xml><?xml version="1.0" encoding="utf-8"?>
<worksheet xmlns="http://schemas.openxmlformats.org/spreadsheetml/2006/main" xmlns:r="http://schemas.openxmlformats.org/officeDocument/2006/relationships">
  <sheetPr codeName="Sayfa11">
    <tabColor rgb="FFFFC000"/>
    <pageSetUpPr fitToPage="1"/>
  </sheetPr>
  <dimension ref="A1:I32"/>
  <sheetViews>
    <sheetView workbookViewId="0">
      <selection sqref="A1:XFD1048576"/>
    </sheetView>
  </sheetViews>
  <sheetFormatPr defaultRowHeight="15"/>
  <cols>
    <col min="1" max="1" width="6.140625" customWidth="1"/>
    <col min="2" max="2" width="7.5703125" customWidth="1"/>
    <col min="3" max="3" width="12.5703125" customWidth="1"/>
    <col min="4" max="4" width="47.140625" customWidth="1"/>
    <col min="5" max="5" width="16.42578125" customWidth="1"/>
    <col min="6" max="6" width="14.5703125" customWidth="1"/>
    <col min="7" max="7" width="15.28515625" customWidth="1"/>
    <col min="8" max="8" width="12" customWidth="1"/>
    <col min="9" max="9" width="17.5703125" customWidth="1"/>
  </cols>
  <sheetData>
    <row r="1" spans="1:9" ht="36" customHeight="1">
      <c r="A1" s="785" t="s">
        <v>731</v>
      </c>
      <c r="B1" s="785"/>
      <c r="C1" s="785"/>
      <c r="D1" s="785"/>
      <c r="E1" s="785"/>
      <c r="F1" s="785"/>
      <c r="G1" s="785"/>
      <c r="H1" s="785"/>
      <c r="I1" s="785"/>
    </row>
    <row r="2" spans="1:9" ht="37.5">
      <c r="A2" s="377" t="s">
        <v>656</v>
      </c>
      <c r="B2" s="376" t="s">
        <v>723</v>
      </c>
      <c r="C2" s="376" t="s">
        <v>724</v>
      </c>
      <c r="D2" s="376" t="s">
        <v>725</v>
      </c>
      <c r="E2" s="362" t="s">
        <v>726</v>
      </c>
      <c r="F2" s="366" t="s">
        <v>732</v>
      </c>
      <c r="G2" s="366" t="s">
        <v>727</v>
      </c>
      <c r="H2" s="362" t="s">
        <v>730</v>
      </c>
      <c r="I2" s="362" t="s">
        <v>728</v>
      </c>
    </row>
    <row r="3" spans="1:9" ht="45" customHeight="1">
      <c r="A3" s="356">
        <v>1</v>
      </c>
      <c r="B3" s="358" t="s">
        <v>223</v>
      </c>
      <c r="C3" s="397" t="s">
        <v>222</v>
      </c>
      <c r="D3" s="359" t="s">
        <v>694</v>
      </c>
      <c r="E3" s="392">
        <v>120000</v>
      </c>
      <c r="F3" s="385">
        <v>49600</v>
      </c>
      <c r="G3" s="386">
        <v>58528</v>
      </c>
      <c r="H3" s="396">
        <v>1</v>
      </c>
      <c r="I3" s="358" t="s">
        <v>655</v>
      </c>
    </row>
    <row r="4" spans="1:9" ht="42" customHeight="1">
      <c r="A4" s="356">
        <v>2</v>
      </c>
      <c r="B4" s="358" t="s">
        <v>223</v>
      </c>
      <c r="C4" s="397" t="s">
        <v>222</v>
      </c>
      <c r="D4" s="359" t="s">
        <v>601</v>
      </c>
      <c r="E4" s="393">
        <v>150000</v>
      </c>
      <c r="F4" s="393">
        <v>127000</v>
      </c>
      <c r="G4" s="393">
        <v>149860</v>
      </c>
      <c r="H4" s="363">
        <v>1</v>
      </c>
      <c r="I4" s="358" t="s">
        <v>655</v>
      </c>
    </row>
    <row r="5" spans="1:9" ht="35.25" customHeight="1">
      <c r="A5" s="356">
        <v>3</v>
      </c>
      <c r="B5" s="358" t="s">
        <v>223</v>
      </c>
      <c r="C5" s="358" t="s">
        <v>522</v>
      </c>
      <c r="D5" s="359" t="s">
        <v>516</v>
      </c>
      <c r="E5" s="387">
        <v>80240</v>
      </c>
      <c r="F5" s="383">
        <v>68000</v>
      </c>
      <c r="G5" s="372">
        <v>80240</v>
      </c>
      <c r="H5" s="363">
        <v>1</v>
      </c>
      <c r="I5" s="358" t="s">
        <v>655</v>
      </c>
    </row>
    <row r="6" spans="1:9" ht="35.25" customHeight="1">
      <c r="A6" s="356">
        <v>4</v>
      </c>
      <c r="B6" s="358" t="s">
        <v>223</v>
      </c>
      <c r="C6" s="358" t="s">
        <v>522</v>
      </c>
      <c r="D6" s="359" t="s">
        <v>518</v>
      </c>
      <c r="E6" s="387">
        <v>182900</v>
      </c>
      <c r="F6" s="383">
        <v>155000</v>
      </c>
      <c r="G6" s="372">
        <v>81466.28</v>
      </c>
      <c r="H6" s="363">
        <v>0.8</v>
      </c>
      <c r="I6" s="358" t="s">
        <v>799</v>
      </c>
    </row>
    <row r="7" spans="1:9" ht="35.25" customHeight="1">
      <c r="A7" s="356">
        <v>5</v>
      </c>
      <c r="B7" s="358" t="s">
        <v>223</v>
      </c>
      <c r="C7" s="358" t="s">
        <v>522</v>
      </c>
      <c r="D7" s="359" t="s">
        <v>519</v>
      </c>
      <c r="E7" s="387">
        <v>360196.26</v>
      </c>
      <c r="F7" s="383">
        <v>272000</v>
      </c>
      <c r="G7" s="372"/>
      <c r="H7" s="363">
        <v>0.05</v>
      </c>
      <c r="I7" s="358" t="s">
        <v>639</v>
      </c>
    </row>
    <row r="8" spans="1:9" ht="35.25" customHeight="1">
      <c r="A8" s="356">
        <v>6</v>
      </c>
      <c r="B8" s="358" t="s">
        <v>223</v>
      </c>
      <c r="C8" s="358" t="s">
        <v>522</v>
      </c>
      <c r="D8" s="398" t="s">
        <v>517</v>
      </c>
      <c r="E8" s="448">
        <v>420000</v>
      </c>
      <c r="F8" s="448">
        <v>355000</v>
      </c>
      <c r="G8" s="372"/>
      <c r="H8" s="363">
        <v>0.05</v>
      </c>
      <c r="I8" s="358" t="s">
        <v>639</v>
      </c>
    </row>
    <row r="9" spans="1:9" ht="35.25" customHeight="1">
      <c r="A9" s="356">
        <v>7</v>
      </c>
      <c r="B9" s="358" t="s">
        <v>223</v>
      </c>
      <c r="C9" s="358" t="s">
        <v>522</v>
      </c>
      <c r="D9" s="359" t="s">
        <v>719</v>
      </c>
      <c r="E9" s="387">
        <v>34460</v>
      </c>
      <c r="F9" s="387">
        <v>34460</v>
      </c>
      <c r="G9" s="394">
        <v>34460</v>
      </c>
      <c r="H9" s="363">
        <v>1</v>
      </c>
      <c r="I9" s="358" t="s">
        <v>655</v>
      </c>
    </row>
    <row r="10" spans="1:9" ht="35.25" customHeight="1">
      <c r="A10" s="356">
        <v>8</v>
      </c>
      <c r="B10" s="358" t="s">
        <v>223</v>
      </c>
      <c r="C10" s="358" t="s">
        <v>535</v>
      </c>
      <c r="D10" s="359" t="s">
        <v>539</v>
      </c>
      <c r="E10" s="796">
        <v>386450</v>
      </c>
      <c r="F10" s="789">
        <v>327500</v>
      </c>
      <c r="G10" s="791">
        <v>386450</v>
      </c>
      <c r="H10" s="363">
        <v>1</v>
      </c>
      <c r="I10" s="358" t="s">
        <v>655</v>
      </c>
    </row>
    <row r="11" spans="1:9" ht="35.25" customHeight="1">
      <c r="A11" s="356">
        <v>9</v>
      </c>
      <c r="B11" s="358" t="s">
        <v>223</v>
      </c>
      <c r="C11" s="358" t="s">
        <v>535</v>
      </c>
      <c r="D11" s="359" t="s">
        <v>540</v>
      </c>
      <c r="E11" s="797"/>
      <c r="F11" s="799"/>
      <c r="G11" s="800"/>
      <c r="H11" s="363">
        <v>1</v>
      </c>
      <c r="I11" s="358" t="s">
        <v>655</v>
      </c>
    </row>
    <row r="12" spans="1:9" ht="35.25" customHeight="1">
      <c r="A12" s="356">
        <v>10</v>
      </c>
      <c r="B12" s="358" t="s">
        <v>223</v>
      </c>
      <c r="C12" s="358" t="s">
        <v>535</v>
      </c>
      <c r="D12" s="359" t="s">
        <v>541</v>
      </c>
      <c r="E12" s="798"/>
      <c r="F12" s="790"/>
      <c r="G12" s="792"/>
      <c r="H12" s="363">
        <v>1</v>
      </c>
      <c r="I12" s="358" t="s">
        <v>655</v>
      </c>
    </row>
    <row r="13" spans="1:9" ht="35.25" customHeight="1">
      <c r="A13" s="356">
        <v>11</v>
      </c>
      <c r="B13" s="358" t="s">
        <v>223</v>
      </c>
      <c r="C13" s="358" t="s">
        <v>535</v>
      </c>
      <c r="D13" s="359" t="s">
        <v>729</v>
      </c>
      <c r="E13" s="387">
        <v>90860</v>
      </c>
      <c r="F13" s="383">
        <v>77000</v>
      </c>
      <c r="G13" s="372">
        <v>90860</v>
      </c>
      <c r="H13" s="363">
        <v>1</v>
      </c>
      <c r="I13" s="358" t="s">
        <v>655</v>
      </c>
    </row>
    <row r="14" spans="1:9" ht="35.25" customHeight="1">
      <c r="A14" s="356">
        <v>12</v>
      </c>
      <c r="B14" s="358" t="s">
        <v>223</v>
      </c>
      <c r="C14" s="358" t="s">
        <v>535</v>
      </c>
      <c r="D14" s="359" t="s">
        <v>542</v>
      </c>
      <c r="E14" s="387">
        <v>20060</v>
      </c>
      <c r="F14" s="383">
        <v>17000</v>
      </c>
      <c r="G14" s="372">
        <v>20060</v>
      </c>
      <c r="H14" s="363">
        <v>1</v>
      </c>
      <c r="I14" s="358" t="s">
        <v>655</v>
      </c>
    </row>
    <row r="15" spans="1:9" ht="35.25" customHeight="1">
      <c r="A15" s="356">
        <v>13</v>
      </c>
      <c r="B15" s="358" t="s">
        <v>223</v>
      </c>
      <c r="C15" s="358" t="s">
        <v>535</v>
      </c>
      <c r="D15" s="359" t="s">
        <v>762</v>
      </c>
      <c r="E15" s="387">
        <v>55460</v>
      </c>
      <c r="F15" s="383">
        <v>47000</v>
      </c>
      <c r="G15" s="372">
        <v>55460</v>
      </c>
      <c r="H15" s="363">
        <v>1</v>
      </c>
      <c r="I15" s="358" t="s">
        <v>655</v>
      </c>
    </row>
    <row r="16" spans="1:9" ht="35.25" customHeight="1">
      <c r="A16" s="356">
        <v>14</v>
      </c>
      <c r="B16" s="358" t="s">
        <v>223</v>
      </c>
      <c r="C16" s="358" t="s">
        <v>548</v>
      </c>
      <c r="D16" s="360" t="s">
        <v>551</v>
      </c>
      <c r="E16" s="387">
        <v>148680</v>
      </c>
      <c r="F16" s="383">
        <v>126000</v>
      </c>
      <c r="G16" s="372">
        <v>144784.42000000001</v>
      </c>
      <c r="H16" s="363">
        <v>1</v>
      </c>
      <c r="I16" s="358" t="s">
        <v>655</v>
      </c>
    </row>
    <row r="17" spans="1:9" ht="35.25" customHeight="1">
      <c r="A17" s="356">
        <v>15</v>
      </c>
      <c r="B17" s="358" t="s">
        <v>223</v>
      </c>
      <c r="C17" s="358" t="s">
        <v>548</v>
      </c>
      <c r="D17" s="360" t="s">
        <v>552</v>
      </c>
      <c r="E17" s="387">
        <v>202960</v>
      </c>
      <c r="F17" s="383">
        <v>172000</v>
      </c>
      <c r="G17" s="372">
        <v>202960</v>
      </c>
      <c r="H17" s="363">
        <v>1</v>
      </c>
      <c r="I17" s="358" t="s">
        <v>655</v>
      </c>
    </row>
    <row r="18" spans="1:9" ht="35.25" customHeight="1">
      <c r="A18" s="356">
        <v>16</v>
      </c>
      <c r="B18" s="358" t="s">
        <v>223</v>
      </c>
      <c r="C18" s="358" t="s">
        <v>548</v>
      </c>
      <c r="D18" s="359" t="s">
        <v>649</v>
      </c>
      <c r="E18" s="387">
        <v>150000</v>
      </c>
      <c r="F18" s="383">
        <v>127000</v>
      </c>
      <c r="G18" s="372">
        <v>149860</v>
      </c>
      <c r="H18" s="363">
        <v>1</v>
      </c>
      <c r="I18" s="358" t="s">
        <v>655</v>
      </c>
    </row>
    <row r="19" spans="1:9" ht="35.25" customHeight="1">
      <c r="A19" s="356">
        <v>17</v>
      </c>
      <c r="B19" s="358" t="s">
        <v>223</v>
      </c>
      <c r="C19" s="358" t="s">
        <v>564</v>
      </c>
      <c r="D19" s="359" t="s">
        <v>638</v>
      </c>
      <c r="E19" s="361">
        <v>370520</v>
      </c>
      <c r="F19" s="383">
        <v>314000</v>
      </c>
      <c r="G19" s="372">
        <v>370520</v>
      </c>
      <c r="H19" s="363">
        <v>1</v>
      </c>
      <c r="I19" s="358" t="s">
        <v>655</v>
      </c>
    </row>
    <row r="20" spans="1:9" ht="35.25" customHeight="1">
      <c r="A20" s="356">
        <v>18</v>
      </c>
      <c r="B20" s="358" t="s">
        <v>223</v>
      </c>
      <c r="C20" s="358" t="s">
        <v>564</v>
      </c>
      <c r="D20" s="359" t="s">
        <v>632</v>
      </c>
      <c r="E20" s="361">
        <v>60000</v>
      </c>
      <c r="F20" s="361">
        <v>50800</v>
      </c>
      <c r="G20" s="361">
        <v>59944</v>
      </c>
      <c r="H20" s="363">
        <v>1</v>
      </c>
      <c r="I20" s="358" t="s">
        <v>655</v>
      </c>
    </row>
    <row r="21" spans="1:9" ht="35.25" customHeight="1">
      <c r="A21" s="356">
        <v>19</v>
      </c>
      <c r="B21" s="358" t="s">
        <v>223</v>
      </c>
      <c r="C21" s="397" t="s">
        <v>591</v>
      </c>
      <c r="D21" s="359" t="s">
        <v>587</v>
      </c>
      <c r="E21" s="361">
        <v>120000</v>
      </c>
      <c r="F21" s="361">
        <v>101648.92</v>
      </c>
      <c r="G21" s="361">
        <v>119945.72</v>
      </c>
      <c r="H21" s="363">
        <v>1</v>
      </c>
      <c r="I21" s="358" t="s">
        <v>655</v>
      </c>
    </row>
    <row r="22" spans="1:9" ht="35.25" customHeight="1">
      <c r="A22" s="356">
        <v>20</v>
      </c>
      <c r="B22" s="358" t="s">
        <v>223</v>
      </c>
      <c r="C22" s="397" t="s">
        <v>591</v>
      </c>
      <c r="D22" s="359" t="s">
        <v>589</v>
      </c>
      <c r="E22" s="387">
        <v>70000</v>
      </c>
      <c r="F22" s="383">
        <v>54248.51</v>
      </c>
      <c r="G22" s="395">
        <v>64013.24</v>
      </c>
      <c r="H22" s="363">
        <v>1</v>
      </c>
      <c r="I22" s="358" t="s">
        <v>655</v>
      </c>
    </row>
    <row r="23" spans="1:9" ht="35.25" customHeight="1">
      <c r="A23" s="356">
        <v>21</v>
      </c>
      <c r="B23" s="358" t="s">
        <v>223</v>
      </c>
      <c r="C23" s="397" t="s">
        <v>591</v>
      </c>
      <c r="D23" s="359" t="s">
        <v>640</v>
      </c>
      <c r="E23" s="387">
        <v>120000</v>
      </c>
      <c r="F23" s="387">
        <v>91506.93</v>
      </c>
      <c r="G23" s="387">
        <v>107978.17</v>
      </c>
      <c r="H23" s="363">
        <v>1</v>
      </c>
      <c r="I23" s="358" t="s">
        <v>655</v>
      </c>
    </row>
    <row r="24" spans="1:9" ht="35.25" customHeight="1">
      <c r="A24" s="356">
        <v>22</v>
      </c>
      <c r="B24" s="358" t="s">
        <v>223</v>
      </c>
      <c r="C24" s="397" t="s">
        <v>591</v>
      </c>
      <c r="D24" s="359" t="s">
        <v>590</v>
      </c>
      <c r="E24" s="387">
        <v>300000</v>
      </c>
      <c r="F24" s="387">
        <v>252789.66</v>
      </c>
      <c r="G24" s="387">
        <v>298291.8</v>
      </c>
      <c r="H24" s="363">
        <v>1</v>
      </c>
      <c r="I24" s="358" t="s">
        <v>655</v>
      </c>
    </row>
    <row r="25" spans="1:9" ht="35.25" customHeight="1">
      <c r="A25" s="356">
        <v>23</v>
      </c>
      <c r="B25" s="358" t="s">
        <v>223</v>
      </c>
      <c r="C25" s="358" t="s">
        <v>602</v>
      </c>
      <c r="D25" s="359" t="s">
        <v>614</v>
      </c>
      <c r="E25" s="387">
        <v>160000</v>
      </c>
      <c r="F25" s="789">
        <v>550000</v>
      </c>
      <c r="G25" s="791">
        <v>649000</v>
      </c>
      <c r="H25" s="363">
        <v>1</v>
      </c>
      <c r="I25" s="358" t="s">
        <v>655</v>
      </c>
    </row>
    <row r="26" spans="1:9" ht="35.25" customHeight="1">
      <c r="A26" s="356">
        <v>24</v>
      </c>
      <c r="B26" s="358" t="s">
        <v>223</v>
      </c>
      <c r="C26" s="358" t="s">
        <v>602</v>
      </c>
      <c r="D26" s="359" t="s">
        <v>616</v>
      </c>
      <c r="E26" s="387">
        <v>160000</v>
      </c>
      <c r="F26" s="799"/>
      <c r="G26" s="800"/>
      <c r="H26" s="363">
        <v>1</v>
      </c>
      <c r="I26" s="358" t="s">
        <v>655</v>
      </c>
    </row>
    <row r="27" spans="1:9" ht="35.25" customHeight="1">
      <c r="A27" s="356">
        <v>25</v>
      </c>
      <c r="B27" s="358" t="s">
        <v>223</v>
      </c>
      <c r="C27" s="358" t="s">
        <v>602</v>
      </c>
      <c r="D27" s="359" t="s">
        <v>617</v>
      </c>
      <c r="E27" s="387">
        <v>170000</v>
      </c>
      <c r="F27" s="799"/>
      <c r="G27" s="800"/>
      <c r="H27" s="363">
        <v>1</v>
      </c>
      <c r="I27" s="358" t="s">
        <v>655</v>
      </c>
    </row>
    <row r="28" spans="1:9" ht="35.25" customHeight="1">
      <c r="A28" s="356">
        <v>26</v>
      </c>
      <c r="B28" s="358" t="s">
        <v>223</v>
      </c>
      <c r="C28" s="358" t="s">
        <v>602</v>
      </c>
      <c r="D28" s="359" t="s">
        <v>618</v>
      </c>
      <c r="E28" s="387">
        <v>160000</v>
      </c>
      <c r="F28" s="790"/>
      <c r="G28" s="792"/>
      <c r="H28" s="363">
        <v>1</v>
      </c>
      <c r="I28" s="358" t="s">
        <v>655</v>
      </c>
    </row>
    <row r="29" spans="1:9" ht="35.25" customHeight="1">
      <c r="A29" s="356">
        <v>27</v>
      </c>
      <c r="B29" s="358" t="s">
        <v>223</v>
      </c>
      <c r="C29" s="358" t="s">
        <v>602</v>
      </c>
      <c r="D29" s="359" t="s">
        <v>615</v>
      </c>
      <c r="E29" s="387">
        <v>150000</v>
      </c>
      <c r="F29" s="789">
        <v>194500</v>
      </c>
      <c r="G29" s="791">
        <v>207309</v>
      </c>
      <c r="H29" s="363">
        <v>1</v>
      </c>
      <c r="I29" s="358" t="s">
        <v>655</v>
      </c>
    </row>
    <row r="30" spans="1:9" ht="35.25" customHeight="1">
      <c r="A30" s="356">
        <v>28</v>
      </c>
      <c r="B30" s="358" t="s">
        <v>223</v>
      </c>
      <c r="C30" s="358" t="s">
        <v>602</v>
      </c>
      <c r="D30" s="359" t="s">
        <v>626</v>
      </c>
      <c r="E30" s="387">
        <v>80000</v>
      </c>
      <c r="F30" s="790"/>
      <c r="G30" s="792"/>
      <c r="H30" s="363">
        <v>1</v>
      </c>
      <c r="I30" s="358" t="s">
        <v>655</v>
      </c>
    </row>
    <row r="31" spans="1:9" ht="35.25" customHeight="1">
      <c r="A31" s="356">
        <v>29</v>
      </c>
      <c r="B31" s="358" t="s">
        <v>223</v>
      </c>
      <c r="C31" s="358" t="s">
        <v>602</v>
      </c>
      <c r="D31" s="359" t="s">
        <v>625</v>
      </c>
      <c r="E31" s="387">
        <v>160000</v>
      </c>
      <c r="F31" s="383">
        <v>80000</v>
      </c>
      <c r="G31" s="372"/>
      <c r="H31" s="363">
        <v>0.05</v>
      </c>
      <c r="I31" s="358" t="s">
        <v>808</v>
      </c>
    </row>
    <row r="32" spans="1:9" ht="35.25" customHeight="1">
      <c r="A32" s="793" t="s">
        <v>214</v>
      </c>
      <c r="B32" s="794"/>
      <c r="C32" s="794"/>
      <c r="D32" s="795"/>
      <c r="E32" s="399">
        <f>SUM(E3:E31)</f>
        <v>4482786.26</v>
      </c>
      <c r="F32" s="399">
        <f>SUM(F3:F31)</f>
        <v>3644054.02</v>
      </c>
      <c r="G32" s="399">
        <f>SUM(G3:G31)</f>
        <v>3331990.63</v>
      </c>
      <c r="H32" s="400"/>
      <c r="I32" s="401"/>
    </row>
  </sheetData>
  <mergeCells count="9">
    <mergeCell ref="A1:I1"/>
    <mergeCell ref="F29:F30"/>
    <mergeCell ref="G29:G30"/>
    <mergeCell ref="A32:D32"/>
    <mergeCell ref="E10:E12"/>
    <mergeCell ref="F10:F12"/>
    <mergeCell ref="G10:G12"/>
    <mergeCell ref="F25:F28"/>
    <mergeCell ref="G25:G28"/>
  </mergeCells>
  <pageMargins left="0.19685039370078741" right="0.23622047244094491" top="0.28999999999999998" bottom="0.27559055118110237" header="0.18" footer="0.15748031496062992"/>
  <pageSetup paperSize="9" scale="66" orientation="portrait" r:id="rId1"/>
</worksheet>
</file>

<file path=xl/worksheets/sheet12.xml><?xml version="1.0" encoding="utf-8"?>
<worksheet xmlns="http://schemas.openxmlformats.org/spreadsheetml/2006/main" xmlns:r="http://schemas.openxmlformats.org/officeDocument/2006/relationships">
  <sheetPr codeName="Sayfa12">
    <tabColor rgb="FF92D050"/>
  </sheetPr>
  <dimension ref="A1:I18"/>
  <sheetViews>
    <sheetView workbookViewId="0">
      <selection sqref="A1:XFD1048576"/>
    </sheetView>
  </sheetViews>
  <sheetFormatPr defaultRowHeight="15"/>
  <cols>
    <col min="1" max="1" width="7.28515625" customWidth="1"/>
    <col min="2" max="2" width="8.7109375" customWidth="1"/>
    <col min="3" max="3" width="14.85546875" customWidth="1"/>
    <col min="4" max="4" width="40.28515625" customWidth="1"/>
    <col min="5" max="5" width="14.42578125" style="365" customWidth="1"/>
    <col min="6" max="6" width="15.42578125" style="365" customWidth="1"/>
    <col min="7" max="7" width="13.7109375" style="365" customWidth="1"/>
    <col min="8" max="8" width="10.42578125" customWidth="1"/>
    <col min="9" max="9" width="15.5703125" customWidth="1"/>
  </cols>
  <sheetData>
    <row r="1" spans="1:9" ht="44.25" customHeight="1">
      <c r="A1" s="785" t="s">
        <v>733</v>
      </c>
      <c r="B1" s="785"/>
      <c r="C1" s="785"/>
      <c r="D1" s="785"/>
      <c r="E1" s="785"/>
      <c r="F1" s="785"/>
      <c r="G1" s="785"/>
      <c r="H1" s="785"/>
      <c r="I1" s="785"/>
    </row>
    <row r="2" spans="1:9" ht="53.25" customHeight="1">
      <c r="A2" s="366" t="s">
        <v>656</v>
      </c>
      <c r="B2" s="366" t="s">
        <v>723</v>
      </c>
      <c r="C2" s="366" t="s">
        <v>724</v>
      </c>
      <c r="D2" s="366" t="s">
        <v>725</v>
      </c>
      <c r="E2" s="366" t="s">
        <v>726</v>
      </c>
      <c r="F2" s="366" t="s">
        <v>732</v>
      </c>
      <c r="G2" s="366" t="s">
        <v>727</v>
      </c>
      <c r="H2" s="366" t="s">
        <v>730</v>
      </c>
      <c r="I2" s="366" t="s">
        <v>728</v>
      </c>
    </row>
    <row r="3" spans="1:9" ht="67.5" customHeight="1">
      <c r="A3" s="356">
        <v>1</v>
      </c>
      <c r="B3" s="397" t="s">
        <v>223</v>
      </c>
      <c r="C3" s="364" t="s">
        <v>522</v>
      </c>
      <c r="D3" s="360" t="s">
        <v>679</v>
      </c>
      <c r="E3" s="387">
        <v>182900</v>
      </c>
      <c r="F3" s="387">
        <v>155000</v>
      </c>
      <c r="G3" s="387">
        <v>182900</v>
      </c>
      <c r="H3" s="363">
        <v>1</v>
      </c>
      <c r="I3" s="358" t="s">
        <v>655</v>
      </c>
    </row>
    <row r="4" spans="1:9" ht="67.5" customHeight="1">
      <c r="A4" s="356">
        <v>2</v>
      </c>
      <c r="B4" s="397" t="s">
        <v>223</v>
      </c>
      <c r="C4" s="364" t="s">
        <v>522</v>
      </c>
      <c r="D4" s="360" t="s">
        <v>687</v>
      </c>
      <c r="E4" s="387">
        <v>306800</v>
      </c>
      <c r="F4" s="387">
        <v>260000</v>
      </c>
      <c r="G4" s="387">
        <v>306800</v>
      </c>
      <c r="H4" s="363">
        <v>1</v>
      </c>
      <c r="I4" s="358" t="s">
        <v>655</v>
      </c>
    </row>
    <row r="5" spans="1:9" ht="67.5" customHeight="1">
      <c r="A5" s="356">
        <v>3</v>
      </c>
      <c r="B5" s="397" t="s">
        <v>223</v>
      </c>
      <c r="C5" s="364" t="s">
        <v>522</v>
      </c>
      <c r="D5" s="360" t="s">
        <v>695</v>
      </c>
      <c r="E5" s="387">
        <v>159300</v>
      </c>
      <c r="F5" s="387">
        <v>135000</v>
      </c>
      <c r="G5" s="387">
        <v>159300</v>
      </c>
      <c r="H5" s="363">
        <v>1</v>
      </c>
      <c r="I5" s="358" t="s">
        <v>655</v>
      </c>
    </row>
    <row r="6" spans="1:9" ht="67.5" customHeight="1">
      <c r="A6" s="356">
        <v>4</v>
      </c>
      <c r="B6" s="397" t="s">
        <v>223</v>
      </c>
      <c r="C6" s="364" t="s">
        <v>522</v>
      </c>
      <c r="D6" s="360" t="s">
        <v>678</v>
      </c>
      <c r="E6" s="387">
        <v>212400</v>
      </c>
      <c r="F6" s="387">
        <v>180000</v>
      </c>
      <c r="G6" s="387"/>
      <c r="H6" s="363">
        <v>0.3</v>
      </c>
      <c r="I6" s="358" t="s">
        <v>639</v>
      </c>
    </row>
    <row r="7" spans="1:9" ht="67.5" customHeight="1">
      <c r="A7" s="356">
        <v>5</v>
      </c>
      <c r="B7" s="397" t="s">
        <v>223</v>
      </c>
      <c r="C7" s="364" t="s">
        <v>522</v>
      </c>
      <c r="D7" s="360" t="s">
        <v>681</v>
      </c>
      <c r="E7" s="387">
        <v>240000</v>
      </c>
      <c r="F7" s="387">
        <v>202000</v>
      </c>
      <c r="G7" s="388">
        <v>238360</v>
      </c>
      <c r="H7" s="363">
        <v>1</v>
      </c>
      <c r="I7" s="358" t="s">
        <v>655</v>
      </c>
    </row>
    <row r="8" spans="1:9" ht="67.5" customHeight="1">
      <c r="A8" s="356">
        <v>6</v>
      </c>
      <c r="B8" s="397" t="s">
        <v>223</v>
      </c>
      <c r="C8" s="364" t="s">
        <v>522</v>
      </c>
      <c r="D8" s="364" t="s">
        <v>682</v>
      </c>
      <c r="E8" s="387">
        <v>165200</v>
      </c>
      <c r="F8" s="387">
        <v>140000</v>
      </c>
      <c r="G8" s="387">
        <v>165200</v>
      </c>
      <c r="H8" s="363">
        <v>1</v>
      </c>
      <c r="I8" s="358" t="s">
        <v>655</v>
      </c>
    </row>
    <row r="9" spans="1:9" ht="67.5" customHeight="1">
      <c r="A9" s="356">
        <v>7</v>
      </c>
      <c r="B9" s="397" t="s">
        <v>223</v>
      </c>
      <c r="C9" s="364" t="s">
        <v>522</v>
      </c>
      <c r="D9" s="364" t="s">
        <v>683</v>
      </c>
      <c r="E9" s="387">
        <v>124962</v>
      </c>
      <c r="F9" s="387">
        <v>105900</v>
      </c>
      <c r="G9" s="387">
        <v>113037.07</v>
      </c>
      <c r="H9" s="363">
        <v>1</v>
      </c>
      <c r="I9" s="358" t="s">
        <v>655</v>
      </c>
    </row>
    <row r="10" spans="1:9" ht="67.5" customHeight="1">
      <c r="A10" s="356">
        <v>8</v>
      </c>
      <c r="B10" s="397" t="s">
        <v>223</v>
      </c>
      <c r="C10" s="364" t="s">
        <v>522</v>
      </c>
      <c r="D10" s="364" t="s">
        <v>684</v>
      </c>
      <c r="E10" s="387">
        <v>184552</v>
      </c>
      <c r="F10" s="387">
        <v>156400</v>
      </c>
      <c r="G10" s="447">
        <v>180338.08</v>
      </c>
      <c r="H10" s="363">
        <v>1</v>
      </c>
      <c r="I10" s="358" t="s">
        <v>655</v>
      </c>
    </row>
    <row r="11" spans="1:9" ht="67.5" customHeight="1">
      <c r="A11" s="356">
        <v>9</v>
      </c>
      <c r="B11" s="397" t="s">
        <v>223</v>
      </c>
      <c r="C11" s="364" t="s">
        <v>522</v>
      </c>
      <c r="D11" s="360" t="s">
        <v>685</v>
      </c>
      <c r="E11" s="387">
        <v>250000</v>
      </c>
      <c r="F11" s="387">
        <v>212000</v>
      </c>
      <c r="G11" s="387"/>
      <c r="H11" s="363">
        <v>0.05</v>
      </c>
      <c r="I11" s="358" t="s">
        <v>639</v>
      </c>
    </row>
    <row r="12" spans="1:9" ht="67.5" customHeight="1">
      <c r="A12" s="356">
        <v>10</v>
      </c>
      <c r="B12" s="397" t="s">
        <v>223</v>
      </c>
      <c r="C12" s="364" t="s">
        <v>535</v>
      </c>
      <c r="D12" s="360" t="s">
        <v>546</v>
      </c>
      <c r="E12" s="387">
        <v>220000</v>
      </c>
      <c r="F12" s="387">
        <v>175000</v>
      </c>
      <c r="G12" s="387"/>
      <c r="H12" s="363">
        <v>0.4</v>
      </c>
      <c r="I12" s="358" t="s">
        <v>639</v>
      </c>
    </row>
    <row r="13" spans="1:9" ht="67.5" customHeight="1">
      <c r="A13" s="356">
        <v>11</v>
      </c>
      <c r="B13" s="397" t="s">
        <v>223</v>
      </c>
      <c r="C13" s="364" t="s">
        <v>548</v>
      </c>
      <c r="D13" s="360" t="s">
        <v>556</v>
      </c>
      <c r="E13" s="387">
        <v>158120</v>
      </c>
      <c r="F13" s="387">
        <v>134000</v>
      </c>
      <c r="G13" s="387">
        <v>158120</v>
      </c>
      <c r="H13" s="363">
        <v>1</v>
      </c>
      <c r="I13" s="358" t="s">
        <v>655</v>
      </c>
    </row>
    <row r="14" spans="1:9" ht="67.5" customHeight="1">
      <c r="A14" s="356">
        <v>12</v>
      </c>
      <c r="B14" s="397" t="s">
        <v>223</v>
      </c>
      <c r="C14" s="364" t="s">
        <v>548</v>
      </c>
      <c r="D14" s="360" t="s">
        <v>557</v>
      </c>
      <c r="E14" s="387">
        <v>160000</v>
      </c>
      <c r="F14" s="387">
        <v>135000</v>
      </c>
      <c r="G14" s="387">
        <v>159300</v>
      </c>
      <c r="H14" s="363">
        <v>1</v>
      </c>
      <c r="I14" s="358" t="s">
        <v>655</v>
      </c>
    </row>
    <row r="15" spans="1:9" ht="67.5" customHeight="1">
      <c r="A15" s="356">
        <v>13</v>
      </c>
      <c r="B15" s="397" t="s">
        <v>223</v>
      </c>
      <c r="C15" s="364" t="s">
        <v>548</v>
      </c>
      <c r="D15" s="360" t="s">
        <v>686</v>
      </c>
      <c r="E15" s="387">
        <v>156940</v>
      </c>
      <c r="F15" s="387">
        <v>127000</v>
      </c>
      <c r="G15" s="387">
        <v>149860</v>
      </c>
      <c r="H15" s="363">
        <v>1</v>
      </c>
      <c r="I15" s="358" t="s">
        <v>655</v>
      </c>
    </row>
    <row r="16" spans="1:9" ht="67.5" customHeight="1">
      <c r="A16" s="356">
        <v>14</v>
      </c>
      <c r="B16" s="397" t="s">
        <v>223</v>
      </c>
      <c r="C16" s="364" t="s">
        <v>548</v>
      </c>
      <c r="D16" s="360" t="s">
        <v>669</v>
      </c>
      <c r="E16" s="387">
        <v>263083</v>
      </c>
      <c r="F16" s="387">
        <v>213000</v>
      </c>
      <c r="G16" s="387">
        <v>251340</v>
      </c>
      <c r="H16" s="363">
        <v>1</v>
      </c>
      <c r="I16" s="358" t="s">
        <v>655</v>
      </c>
    </row>
    <row r="17" spans="1:9" ht="67.5" customHeight="1">
      <c r="A17" s="356">
        <v>15</v>
      </c>
      <c r="B17" s="397" t="s">
        <v>223</v>
      </c>
      <c r="C17" s="364" t="s">
        <v>602</v>
      </c>
      <c r="D17" s="360" t="s">
        <v>627</v>
      </c>
      <c r="E17" s="387">
        <v>90000</v>
      </c>
      <c r="F17" s="387">
        <v>67200</v>
      </c>
      <c r="G17" s="387">
        <v>79296</v>
      </c>
      <c r="H17" s="363">
        <v>1</v>
      </c>
      <c r="I17" s="358" t="s">
        <v>655</v>
      </c>
    </row>
    <row r="18" spans="1:9" ht="67.5" customHeight="1">
      <c r="A18" s="801" t="s">
        <v>734</v>
      </c>
      <c r="B18" s="801"/>
      <c r="C18" s="801"/>
      <c r="D18" s="801"/>
      <c r="E18" s="402">
        <f>SUM(E3:E17)</f>
        <v>2874257</v>
      </c>
      <c r="F18" s="402">
        <f>SUM(F3:F17)</f>
        <v>2397500</v>
      </c>
      <c r="G18" s="402">
        <f>SUM(G3:G17)</f>
        <v>2143851.1500000004</v>
      </c>
      <c r="H18" s="367"/>
      <c r="I18" s="367"/>
    </row>
  </sheetData>
  <mergeCells count="2">
    <mergeCell ref="A1:I1"/>
    <mergeCell ref="A18:D18"/>
  </mergeCells>
  <pageMargins left="0.15748031496062992" right="0.23622047244094491" top="0.27559055118110237" bottom="0.28000000000000003" header="0.15748031496062992" footer="0.16"/>
  <pageSetup paperSize="9" scale="70" orientation="portrait" r:id="rId1"/>
</worksheet>
</file>

<file path=xl/worksheets/sheet13.xml><?xml version="1.0" encoding="utf-8"?>
<worksheet xmlns="http://schemas.openxmlformats.org/spreadsheetml/2006/main" xmlns:r="http://schemas.openxmlformats.org/officeDocument/2006/relationships">
  <sheetPr codeName="Sayfa13">
    <tabColor rgb="FFFF0000"/>
    <pageSetUpPr fitToPage="1"/>
  </sheetPr>
  <dimension ref="A1:I12"/>
  <sheetViews>
    <sheetView workbookViewId="0">
      <selection sqref="A1:XFD1048576"/>
    </sheetView>
  </sheetViews>
  <sheetFormatPr defaultRowHeight="15"/>
  <cols>
    <col min="1" max="1" width="7.140625" customWidth="1"/>
    <col min="3" max="3" width="12" customWidth="1"/>
    <col min="4" max="4" width="36.7109375" customWidth="1"/>
    <col min="5" max="5" width="17.28515625" customWidth="1"/>
    <col min="6" max="6" width="13.5703125" customWidth="1"/>
    <col min="7" max="7" width="15.42578125" bestFit="1" customWidth="1"/>
    <col min="8" max="8" width="9" customWidth="1"/>
    <col min="9" max="9" width="13.5703125" customWidth="1"/>
  </cols>
  <sheetData>
    <row r="1" spans="1:9" ht="36" customHeight="1">
      <c r="A1" s="785" t="s">
        <v>735</v>
      </c>
      <c r="B1" s="785"/>
      <c r="C1" s="785"/>
      <c r="D1" s="785"/>
      <c r="E1" s="785"/>
      <c r="F1" s="785"/>
      <c r="G1" s="785"/>
      <c r="H1" s="785"/>
      <c r="I1" s="785"/>
    </row>
    <row r="2" spans="1:9" ht="54" customHeight="1">
      <c r="A2" s="366" t="s">
        <v>656</v>
      </c>
      <c r="B2" s="366" t="s">
        <v>723</v>
      </c>
      <c r="C2" s="366" t="s">
        <v>724</v>
      </c>
      <c r="D2" s="366" t="s">
        <v>725</v>
      </c>
      <c r="E2" s="366" t="s">
        <v>726</v>
      </c>
      <c r="F2" s="366" t="s">
        <v>732</v>
      </c>
      <c r="G2" s="366" t="s">
        <v>727</v>
      </c>
      <c r="H2" s="366" t="s">
        <v>730</v>
      </c>
      <c r="I2" s="366" t="s">
        <v>728</v>
      </c>
    </row>
    <row r="3" spans="1:9" ht="95.25" customHeight="1">
      <c r="A3" s="357">
        <v>1</v>
      </c>
      <c r="B3" s="397" t="s">
        <v>223</v>
      </c>
      <c r="C3" s="403" t="s">
        <v>222</v>
      </c>
      <c r="D3" s="404" t="s">
        <v>532</v>
      </c>
      <c r="E3" s="387">
        <v>585280</v>
      </c>
      <c r="F3" s="408">
        <v>496000</v>
      </c>
      <c r="G3" s="409">
        <v>585280</v>
      </c>
      <c r="H3" s="363">
        <v>1</v>
      </c>
      <c r="I3" s="358" t="s">
        <v>655</v>
      </c>
    </row>
    <row r="4" spans="1:9" ht="95.25" customHeight="1">
      <c r="A4" s="357">
        <v>2</v>
      </c>
      <c r="B4" s="358" t="s">
        <v>223</v>
      </c>
      <c r="C4" s="405" t="s">
        <v>522</v>
      </c>
      <c r="D4" s="359" t="s">
        <v>534</v>
      </c>
      <c r="E4" s="387">
        <v>100000</v>
      </c>
      <c r="F4" s="387">
        <v>100000</v>
      </c>
      <c r="G4" s="387">
        <v>100000</v>
      </c>
      <c r="H4" s="368">
        <v>1</v>
      </c>
      <c r="I4" s="358" t="s">
        <v>655</v>
      </c>
    </row>
    <row r="5" spans="1:9" ht="95.25" customHeight="1">
      <c r="A5" s="357">
        <v>3</v>
      </c>
      <c r="B5" s="358" t="s">
        <v>223</v>
      </c>
      <c r="C5" s="405" t="s">
        <v>535</v>
      </c>
      <c r="D5" s="359" t="s">
        <v>763</v>
      </c>
      <c r="E5" s="387">
        <v>13590</v>
      </c>
      <c r="F5" s="387">
        <v>11525</v>
      </c>
      <c r="G5" s="387">
        <v>13590</v>
      </c>
      <c r="H5" s="368">
        <v>1</v>
      </c>
      <c r="I5" s="358" t="s">
        <v>655</v>
      </c>
    </row>
    <row r="6" spans="1:9" ht="95.25" customHeight="1">
      <c r="A6" s="357">
        <v>4</v>
      </c>
      <c r="B6" s="358" t="s">
        <v>223</v>
      </c>
      <c r="C6" s="405" t="s">
        <v>548</v>
      </c>
      <c r="D6" s="359" t="s">
        <v>558</v>
      </c>
      <c r="E6" s="387">
        <v>128030</v>
      </c>
      <c r="F6" s="387">
        <v>108500</v>
      </c>
      <c r="G6" s="387">
        <v>128030</v>
      </c>
      <c r="H6" s="368">
        <v>1</v>
      </c>
      <c r="I6" s="358" t="s">
        <v>655</v>
      </c>
    </row>
    <row r="7" spans="1:9" ht="95.25" customHeight="1">
      <c r="A7" s="357">
        <v>5</v>
      </c>
      <c r="B7" s="358" t="s">
        <v>223</v>
      </c>
      <c r="C7" s="405" t="s">
        <v>548</v>
      </c>
      <c r="D7" s="359" t="s">
        <v>675</v>
      </c>
      <c r="E7" s="387">
        <v>89320</v>
      </c>
      <c r="F7" s="387">
        <v>75700</v>
      </c>
      <c r="G7" s="387">
        <v>89326</v>
      </c>
      <c r="H7" s="368">
        <v>1</v>
      </c>
      <c r="I7" s="358" t="s">
        <v>655</v>
      </c>
    </row>
    <row r="8" spans="1:9" ht="95.25" customHeight="1">
      <c r="A8" s="357">
        <v>6</v>
      </c>
      <c r="B8" s="358" t="s">
        <v>223</v>
      </c>
      <c r="C8" s="406" t="s">
        <v>564</v>
      </c>
      <c r="D8" s="359" t="s">
        <v>574</v>
      </c>
      <c r="E8" s="387">
        <v>731600</v>
      </c>
      <c r="F8" s="387">
        <v>620000</v>
      </c>
      <c r="G8" s="387">
        <v>731600</v>
      </c>
      <c r="H8" s="368">
        <v>1</v>
      </c>
      <c r="I8" s="358" t="s">
        <v>655</v>
      </c>
    </row>
    <row r="9" spans="1:9" ht="95.25" customHeight="1">
      <c r="A9" s="357">
        <v>7</v>
      </c>
      <c r="B9" s="358" t="s">
        <v>223</v>
      </c>
      <c r="C9" s="369" t="s">
        <v>599</v>
      </c>
      <c r="D9" s="359" t="s">
        <v>596</v>
      </c>
      <c r="E9" s="387">
        <v>50000</v>
      </c>
      <c r="F9" s="802">
        <v>126622.16</v>
      </c>
      <c r="G9" s="796">
        <v>149414.14000000001</v>
      </c>
      <c r="H9" s="368">
        <v>1</v>
      </c>
      <c r="I9" s="358" t="s">
        <v>655</v>
      </c>
    </row>
    <row r="10" spans="1:9" ht="95.25" customHeight="1">
      <c r="A10" s="357">
        <v>8</v>
      </c>
      <c r="B10" s="358" t="s">
        <v>223</v>
      </c>
      <c r="C10" s="369" t="s">
        <v>599</v>
      </c>
      <c r="D10" s="359" t="s">
        <v>597</v>
      </c>
      <c r="E10" s="387">
        <v>100000</v>
      </c>
      <c r="F10" s="802"/>
      <c r="G10" s="798"/>
      <c r="H10" s="368">
        <v>1</v>
      </c>
      <c r="I10" s="358" t="s">
        <v>655</v>
      </c>
    </row>
    <row r="11" spans="1:9" ht="95.25" customHeight="1">
      <c r="A11" s="357">
        <v>9</v>
      </c>
      <c r="B11" s="358" t="s">
        <v>223</v>
      </c>
      <c r="C11" s="369" t="s">
        <v>599</v>
      </c>
      <c r="D11" s="359" t="s">
        <v>588</v>
      </c>
      <c r="E11" s="387">
        <v>120000</v>
      </c>
      <c r="F11" s="389">
        <v>101623.18</v>
      </c>
      <c r="G11" s="407">
        <v>119915.35</v>
      </c>
      <c r="H11" s="368">
        <v>1</v>
      </c>
      <c r="I11" s="358" t="s">
        <v>655</v>
      </c>
    </row>
    <row r="12" spans="1:9" ht="63.75" customHeight="1">
      <c r="A12" s="803" t="s">
        <v>9</v>
      </c>
      <c r="B12" s="804"/>
      <c r="C12" s="804"/>
      <c r="D12" s="805"/>
      <c r="E12" s="399">
        <f>SUM(E3:E11)</f>
        <v>1917820</v>
      </c>
      <c r="F12" s="399">
        <f t="shared" ref="F12:G12" si="0">SUM(F3:F11)</f>
        <v>1639970.3399999999</v>
      </c>
      <c r="G12" s="399">
        <f t="shared" si="0"/>
        <v>1917155.4900000002</v>
      </c>
      <c r="H12" s="368"/>
      <c r="I12" s="358"/>
    </row>
  </sheetData>
  <mergeCells count="4">
    <mergeCell ref="F9:F10"/>
    <mergeCell ref="G9:G10"/>
    <mergeCell ref="A1:I1"/>
    <mergeCell ref="A12:D12"/>
  </mergeCells>
  <pageMargins left="0.15748031496062992" right="0.19685039370078741" top="0.39370078740157483" bottom="0.27559055118110237" header="0.23622047244094491" footer="0.15748031496062992"/>
  <pageSetup paperSize="9" scale="74" orientation="portrait" r:id="rId1"/>
</worksheet>
</file>

<file path=xl/worksheets/sheet14.xml><?xml version="1.0" encoding="utf-8"?>
<worksheet xmlns="http://schemas.openxmlformats.org/spreadsheetml/2006/main" xmlns:r="http://schemas.openxmlformats.org/officeDocument/2006/relationships">
  <dimension ref="A1:G12"/>
  <sheetViews>
    <sheetView workbookViewId="0">
      <selection activeCell="E9" sqref="E9:E10"/>
    </sheetView>
  </sheetViews>
  <sheetFormatPr defaultRowHeight="15"/>
  <cols>
    <col min="1" max="1" width="19.140625" customWidth="1"/>
    <col min="2" max="2" width="10.85546875" customWidth="1"/>
    <col min="3" max="3" width="11.5703125" customWidth="1"/>
    <col min="4" max="4" width="26.5703125" customWidth="1"/>
    <col min="5" max="5" width="27.42578125" customWidth="1"/>
    <col min="6" max="6" width="24.28515625" customWidth="1"/>
    <col min="7" max="7" width="19.28515625" customWidth="1"/>
  </cols>
  <sheetData>
    <row r="1" spans="1:7" ht="42" customHeight="1">
      <c r="A1" s="822" t="s">
        <v>756</v>
      </c>
      <c r="B1" s="823"/>
      <c r="C1" s="824"/>
      <c r="D1" s="824"/>
      <c r="E1" s="824"/>
      <c r="F1" s="824"/>
      <c r="G1" s="825"/>
    </row>
    <row r="2" spans="1:7" ht="60" customHeight="1">
      <c r="A2" s="379" t="s">
        <v>747</v>
      </c>
      <c r="B2" s="826" t="s">
        <v>755</v>
      </c>
      <c r="C2" s="827"/>
      <c r="D2" s="380" t="s">
        <v>646</v>
      </c>
      <c r="E2" s="380" t="s">
        <v>754</v>
      </c>
      <c r="F2" s="380" t="s">
        <v>748</v>
      </c>
      <c r="G2" s="380" t="s">
        <v>749</v>
      </c>
    </row>
    <row r="3" spans="1:7" ht="42.75" customHeight="1">
      <c r="A3" s="828" t="s">
        <v>750</v>
      </c>
      <c r="B3" s="381">
        <v>35</v>
      </c>
      <c r="C3" s="381">
        <v>7</v>
      </c>
      <c r="D3" s="814">
        <f>Ulaşım!E45</f>
        <v>200000</v>
      </c>
      <c r="E3" s="814">
        <f>Ulaşım!F45</f>
        <v>0</v>
      </c>
      <c r="F3" s="814">
        <f>Ulaşım!G45</f>
        <v>0</v>
      </c>
      <c r="G3" s="806">
        <f>F3/D3</f>
        <v>0</v>
      </c>
    </row>
    <row r="4" spans="1:7" ht="42.75" customHeight="1">
      <c r="A4" s="829"/>
      <c r="B4" s="830">
        <f>B3+C3</f>
        <v>42</v>
      </c>
      <c r="C4" s="831"/>
      <c r="D4" s="815"/>
      <c r="E4" s="815"/>
      <c r="F4" s="815"/>
      <c r="G4" s="807"/>
    </row>
    <row r="5" spans="1:7" ht="42.75" customHeight="1">
      <c r="A5" s="828" t="s">
        <v>751</v>
      </c>
      <c r="B5" s="381">
        <v>25</v>
      </c>
      <c r="C5" s="381">
        <v>4</v>
      </c>
      <c r="D5" s="814">
        <f>'İçme Suyu'!E32</f>
        <v>4482786.26</v>
      </c>
      <c r="E5" s="814">
        <f>'İçme Suyu'!F32</f>
        <v>3644054.02</v>
      </c>
      <c r="F5" s="814">
        <f>'İçme Suyu'!G32</f>
        <v>3331990.63</v>
      </c>
      <c r="G5" s="806">
        <f>F5/D5</f>
        <v>0.74328563459101882</v>
      </c>
    </row>
    <row r="6" spans="1:7" ht="42.75" customHeight="1">
      <c r="A6" s="829"/>
      <c r="B6" s="830">
        <f>B5+C5</f>
        <v>29</v>
      </c>
      <c r="C6" s="831"/>
      <c r="D6" s="815"/>
      <c r="E6" s="815"/>
      <c r="F6" s="815"/>
      <c r="G6" s="807"/>
    </row>
    <row r="7" spans="1:7" ht="42.75" customHeight="1">
      <c r="A7" s="812" t="s">
        <v>753</v>
      </c>
      <c r="B7" s="382">
        <v>11</v>
      </c>
      <c r="C7" s="382">
        <v>4</v>
      </c>
      <c r="D7" s="814">
        <f>Sulama!E18</f>
        <v>2874257</v>
      </c>
      <c r="E7" s="814">
        <f>Sulama!F18</f>
        <v>2397500</v>
      </c>
      <c r="F7" s="814">
        <f>Sulama!G18</f>
        <v>2143851.1500000004</v>
      </c>
      <c r="G7" s="806">
        <f>F7/D7</f>
        <v>0.7458801178878578</v>
      </c>
    </row>
    <row r="8" spans="1:7" ht="42.75" customHeight="1">
      <c r="A8" s="813"/>
      <c r="B8" s="808">
        <v>15</v>
      </c>
      <c r="C8" s="809"/>
      <c r="D8" s="815"/>
      <c r="E8" s="815"/>
      <c r="F8" s="815"/>
      <c r="G8" s="807"/>
    </row>
    <row r="9" spans="1:7" ht="42.75" customHeight="1">
      <c r="A9" s="812" t="s">
        <v>752</v>
      </c>
      <c r="B9" s="382">
        <v>8</v>
      </c>
      <c r="C9" s="382">
        <v>0</v>
      </c>
      <c r="D9" s="814">
        <f>'Atık Su'!E12</f>
        <v>1917820</v>
      </c>
      <c r="E9" s="814">
        <f>'Atık Su'!F12</f>
        <v>1639970.3399999999</v>
      </c>
      <c r="F9" s="814">
        <f>'Atık Su'!G12</f>
        <v>1917155.4900000002</v>
      </c>
      <c r="G9" s="806">
        <f>F9/D9</f>
        <v>0.99965350762845329</v>
      </c>
    </row>
    <row r="10" spans="1:7" ht="42.75" customHeight="1">
      <c r="A10" s="813"/>
      <c r="B10" s="808">
        <v>8</v>
      </c>
      <c r="C10" s="809"/>
      <c r="D10" s="815"/>
      <c r="E10" s="815"/>
      <c r="F10" s="815"/>
      <c r="G10" s="807"/>
    </row>
    <row r="11" spans="1:7" ht="42.75" customHeight="1">
      <c r="A11" s="816" t="s">
        <v>9</v>
      </c>
      <c r="B11" s="384">
        <f>B3+B5+B7+B9</f>
        <v>79</v>
      </c>
      <c r="C11" s="384">
        <f>C3+C5+C7+C9</f>
        <v>15</v>
      </c>
      <c r="D11" s="818">
        <f>D3+D5+D7+D9</f>
        <v>9474863.2599999998</v>
      </c>
      <c r="E11" s="818">
        <f>E3+E5+E7+E9</f>
        <v>7681524.3599999994</v>
      </c>
      <c r="F11" s="818">
        <f>F3+F5+F7+F9</f>
        <v>7392997.2700000005</v>
      </c>
      <c r="G11" s="820">
        <f>F11/D11</f>
        <v>0.78027482477884336</v>
      </c>
    </row>
    <row r="12" spans="1:7" ht="42.75" customHeight="1">
      <c r="A12" s="817"/>
      <c r="B12" s="810">
        <f>B4+B6+B8+B10</f>
        <v>94</v>
      </c>
      <c r="C12" s="811"/>
      <c r="D12" s="819"/>
      <c r="E12" s="819"/>
      <c r="F12" s="819"/>
      <c r="G12" s="821"/>
    </row>
  </sheetData>
  <mergeCells count="32">
    <mergeCell ref="G11:G12"/>
    <mergeCell ref="A1:G1"/>
    <mergeCell ref="B2:C2"/>
    <mergeCell ref="A3:A4"/>
    <mergeCell ref="D3:D4"/>
    <mergeCell ref="E3:E4"/>
    <mergeCell ref="F3:F4"/>
    <mergeCell ref="G3:G4"/>
    <mergeCell ref="B4:C4"/>
    <mergeCell ref="A5:A6"/>
    <mergeCell ref="D5:D6"/>
    <mergeCell ref="E5:E6"/>
    <mergeCell ref="F5:F6"/>
    <mergeCell ref="G5:G6"/>
    <mergeCell ref="B6:C6"/>
    <mergeCell ref="G9:G10"/>
    <mergeCell ref="G7:G8"/>
    <mergeCell ref="B8:C8"/>
    <mergeCell ref="B12:C12"/>
    <mergeCell ref="A9:A10"/>
    <mergeCell ref="D9:D10"/>
    <mergeCell ref="E9:E10"/>
    <mergeCell ref="F9:F10"/>
    <mergeCell ref="A11:A12"/>
    <mergeCell ref="D11:D12"/>
    <mergeCell ref="E11:E12"/>
    <mergeCell ref="F11:F12"/>
    <mergeCell ref="B10:C10"/>
    <mergeCell ref="A7:A8"/>
    <mergeCell ref="D7:D8"/>
    <mergeCell ref="E7:E8"/>
    <mergeCell ref="F7:F8"/>
  </mergeCells>
  <pageMargins left="0.16" right="0.17" top="0.75" bottom="0.32" header="0.3" footer="0.16"/>
  <pageSetup paperSize="9" orientation="landscape" r:id="rId1"/>
</worksheet>
</file>

<file path=xl/worksheets/sheet15.xml><?xml version="1.0" encoding="utf-8"?>
<worksheet xmlns="http://schemas.openxmlformats.org/spreadsheetml/2006/main" xmlns:r="http://schemas.openxmlformats.org/officeDocument/2006/relationships">
  <dimension ref="A1:J102"/>
  <sheetViews>
    <sheetView workbookViewId="0">
      <selection activeCell="E52" sqref="E52"/>
    </sheetView>
  </sheetViews>
  <sheetFormatPr defaultRowHeight="15"/>
  <cols>
    <col min="1" max="1" width="4.5703125" customWidth="1"/>
    <col min="4" max="4" width="11.7109375" bestFit="1" customWidth="1"/>
    <col min="5" max="5" width="43.28515625" customWidth="1"/>
    <col min="6" max="6" width="16.7109375" customWidth="1"/>
    <col min="7" max="7" width="14.5703125" customWidth="1"/>
    <col min="8" max="8" width="14.28515625" customWidth="1"/>
    <col min="10" max="10" width="12" customWidth="1"/>
  </cols>
  <sheetData>
    <row r="1" spans="1:10" ht="30" customHeight="1">
      <c r="A1" s="832" t="s">
        <v>802</v>
      </c>
      <c r="B1" s="833"/>
      <c r="C1" s="833"/>
      <c r="D1" s="833"/>
      <c r="E1" s="833"/>
      <c r="F1" s="833"/>
      <c r="G1" s="833"/>
      <c r="H1" s="833"/>
      <c r="I1" s="833"/>
      <c r="J1" s="834"/>
    </row>
    <row r="2" spans="1:10" ht="41.25" customHeight="1">
      <c r="A2" s="411"/>
      <c r="B2" s="377" t="s">
        <v>656</v>
      </c>
      <c r="C2" s="377" t="s">
        <v>723</v>
      </c>
      <c r="D2" s="377" t="s">
        <v>724</v>
      </c>
      <c r="E2" s="377" t="s">
        <v>725</v>
      </c>
      <c r="F2" s="377" t="s">
        <v>726</v>
      </c>
      <c r="G2" s="412" t="s">
        <v>732</v>
      </c>
      <c r="H2" s="412" t="s">
        <v>727</v>
      </c>
      <c r="I2" s="412" t="s">
        <v>730</v>
      </c>
      <c r="J2" s="412" t="s">
        <v>728</v>
      </c>
    </row>
    <row r="3" spans="1:10">
      <c r="A3" s="839" t="s">
        <v>215</v>
      </c>
      <c r="B3" s="417">
        <v>1</v>
      </c>
      <c r="C3" s="418" t="s">
        <v>221</v>
      </c>
      <c r="D3" s="419" t="s">
        <v>222</v>
      </c>
      <c r="E3" s="434" t="s">
        <v>798</v>
      </c>
      <c r="F3" s="415">
        <v>1550000</v>
      </c>
      <c r="G3" s="415">
        <v>1550000</v>
      </c>
      <c r="H3" s="416">
        <v>1550000</v>
      </c>
      <c r="I3" s="375">
        <v>1</v>
      </c>
      <c r="J3" s="418" t="s">
        <v>655</v>
      </c>
    </row>
    <row r="4" spans="1:10" ht="30">
      <c r="A4" s="839"/>
      <c r="B4" s="417">
        <v>2</v>
      </c>
      <c r="C4" s="418" t="s">
        <v>221</v>
      </c>
      <c r="D4" s="419" t="s">
        <v>222</v>
      </c>
      <c r="E4" s="434" t="s">
        <v>766</v>
      </c>
      <c r="F4" s="415">
        <v>380000</v>
      </c>
      <c r="G4" s="415"/>
      <c r="H4" s="416"/>
      <c r="I4" s="375"/>
      <c r="J4" s="418" t="s">
        <v>803</v>
      </c>
    </row>
    <row r="5" spans="1:10" ht="30">
      <c r="A5" s="839"/>
      <c r="B5" s="417">
        <v>3</v>
      </c>
      <c r="C5" s="418" t="s">
        <v>221</v>
      </c>
      <c r="D5" s="419" t="s">
        <v>769</v>
      </c>
      <c r="E5" s="434" t="s">
        <v>797</v>
      </c>
      <c r="F5" s="415">
        <v>155000</v>
      </c>
      <c r="G5" s="784">
        <v>656500</v>
      </c>
      <c r="H5" s="784"/>
      <c r="I5" s="375">
        <v>0.3</v>
      </c>
      <c r="J5" s="418" t="s">
        <v>642</v>
      </c>
    </row>
    <row r="6" spans="1:10" ht="30">
      <c r="A6" s="839"/>
      <c r="B6" s="417">
        <v>4</v>
      </c>
      <c r="C6" s="418" t="s">
        <v>221</v>
      </c>
      <c r="D6" s="419" t="s">
        <v>769</v>
      </c>
      <c r="E6" s="434" t="s">
        <v>796</v>
      </c>
      <c r="F6" s="415">
        <v>155000</v>
      </c>
      <c r="G6" s="784"/>
      <c r="H6" s="784"/>
      <c r="I6" s="375">
        <v>0.3</v>
      </c>
      <c r="J6" s="418" t="s">
        <v>642</v>
      </c>
    </row>
    <row r="7" spans="1:10" ht="30">
      <c r="A7" s="839"/>
      <c r="B7" s="417">
        <v>5</v>
      </c>
      <c r="C7" s="418" t="s">
        <v>221</v>
      </c>
      <c r="D7" s="419" t="s">
        <v>769</v>
      </c>
      <c r="E7" s="434" t="s">
        <v>795</v>
      </c>
      <c r="F7" s="415">
        <v>155000</v>
      </c>
      <c r="G7" s="784"/>
      <c r="H7" s="784"/>
      <c r="I7" s="375">
        <v>0.3</v>
      </c>
      <c r="J7" s="418" t="s">
        <v>642</v>
      </c>
    </row>
    <row r="8" spans="1:10" ht="30">
      <c r="A8" s="839"/>
      <c r="B8" s="417">
        <v>6</v>
      </c>
      <c r="C8" s="418" t="s">
        <v>221</v>
      </c>
      <c r="D8" s="419" t="s">
        <v>769</v>
      </c>
      <c r="E8" s="434" t="s">
        <v>794</v>
      </c>
      <c r="F8" s="415">
        <v>155000</v>
      </c>
      <c r="G8" s="784"/>
      <c r="H8" s="784"/>
      <c r="I8" s="375">
        <v>0.3</v>
      </c>
      <c r="J8" s="418" t="s">
        <v>642</v>
      </c>
    </row>
    <row r="9" spans="1:10" ht="30">
      <c r="A9" s="839"/>
      <c r="B9" s="417">
        <v>7</v>
      </c>
      <c r="C9" s="418" t="s">
        <v>221</v>
      </c>
      <c r="D9" s="419" t="s">
        <v>769</v>
      </c>
      <c r="E9" s="434" t="s">
        <v>793</v>
      </c>
      <c r="F9" s="415">
        <v>155000</v>
      </c>
      <c r="G9" s="784"/>
      <c r="H9" s="784"/>
      <c r="I9" s="375">
        <v>0.3</v>
      </c>
      <c r="J9" s="418" t="s">
        <v>642</v>
      </c>
    </row>
    <row r="10" spans="1:10">
      <c r="A10" s="839"/>
      <c r="B10" s="417">
        <v>8</v>
      </c>
      <c r="C10" s="418" t="s">
        <v>221</v>
      </c>
      <c r="D10" s="419" t="s">
        <v>769</v>
      </c>
      <c r="E10" s="434" t="s">
        <v>792</v>
      </c>
      <c r="F10" s="415">
        <v>150000</v>
      </c>
      <c r="G10" s="416">
        <v>150000</v>
      </c>
      <c r="H10" s="416">
        <v>150000</v>
      </c>
      <c r="I10" s="375">
        <v>1</v>
      </c>
      <c r="J10" s="418" t="s">
        <v>655</v>
      </c>
    </row>
    <row r="11" spans="1:10">
      <c r="A11" s="839"/>
      <c r="B11" s="417">
        <v>9</v>
      </c>
      <c r="C11" s="418" t="s">
        <v>221</v>
      </c>
      <c r="D11" s="419" t="s">
        <v>769</v>
      </c>
      <c r="E11" s="434" t="s">
        <v>791</v>
      </c>
      <c r="F11" s="415">
        <v>1997963.2</v>
      </c>
      <c r="G11" s="415">
        <v>1380000</v>
      </c>
      <c r="H11" s="415">
        <v>1628400</v>
      </c>
      <c r="I11" s="375">
        <v>1</v>
      </c>
      <c r="J11" s="418" t="s">
        <v>655</v>
      </c>
    </row>
    <row r="12" spans="1:10">
      <c r="A12" s="839"/>
      <c r="B12" s="417">
        <v>10</v>
      </c>
      <c r="C12" s="418" t="s">
        <v>221</v>
      </c>
      <c r="D12" s="419" t="s">
        <v>769</v>
      </c>
      <c r="E12" s="434" t="s">
        <v>721</v>
      </c>
      <c r="F12" s="415">
        <v>82600</v>
      </c>
      <c r="G12" s="415">
        <v>70000</v>
      </c>
      <c r="H12" s="415">
        <v>82600</v>
      </c>
      <c r="I12" s="375">
        <v>1</v>
      </c>
      <c r="J12" s="418" t="s">
        <v>655</v>
      </c>
    </row>
    <row r="13" spans="1:10">
      <c r="A13" s="839"/>
      <c r="B13" s="417">
        <v>11</v>
      </c>
      <c r="C13" s="418" t="s">
        <v>221</v>
      </c>
      <c r="D13" s="419" t="s">
        <v>769</v>
      </c>
      <c r="E13" s="434" t="s">
        <v>722</v>
      </c>
      <c r="F13" s="415">
        <v>33040</v>
      </c>
      <c r="G13" s="415">
        <v>33040</v>
      </c>
      <c r="H13" s="415">
        <v>33040</v>
      </c>
      <c r="I13" s="375">
        <v>1</v>
      </c>
      <c r="J13" s="418" t="s">
        <v>655</v>
      </c>
    </row>
    <row r="14" spans="1:10">
      <c r="A14" s="839"/>
      <c r="B14" s="417">
        <v>12</v>
      </c>
      <c r="C14" s="418" t="s">
        <v>221</v>
      </c>
      <c r="D14" s="419" t="s">
        <v>769</v>
      </c>
      <c r="E14" s="434" t="s">
        <v>790</v>
      </c>
      <c r="F14" s="415">
        <v>45000</v>
      </c>
      <c r="G14" s="415">
        <v>45000</v>
      </c>
      <c r="H14" s="415">
        <v>45000</v>
      </c>
      <c r="I14" s="375">
        <v>1</v>
      </c>
      <c r="J14" s="418" t="s">
        <v>655</v>
      </c>
    </row>
    <row r="15" spans="1:10">
      <c r="A15" s="839"/>
      <c r="B15" s="417">
        <v>13</v>
      </c>
      <c r="C15" s="418" t="s">
        <v>221</v>
      </c>
      <c r="D15" s="419" t="s">
        <v>769</v>
      </c>
      <c r="E15" s="434" t="s">
        <v>758</v>
      </c>
      <c r="F15" s="415">
        <v>53044.800000000003</v>
      </c>
      <c r="G15" s="415">
        <v>53044.800000000003</v>
      </c>
      <c r="H15" s="415">
        <v>53044.800000000003</v>
      </c>
      <c r="I15" s="375">
        <v>1</v>
      </c>
      <c r="J15" s="418" t="s">
        <v>655</v>
      </c>
    </row>
    <row r="16" spans="1:10" ht="30">
      <c r="A16" s="839"/>
      <c r="B16" s="417">
        <v>14</v>
      </c>
      <c r="C16" s="418" t="s">
        <v>221</v>
      </c>
      <c r="D16" s="419" t="s">
        <v>535</v>
      </c>
      <c r="E16" s="434" t="s">
        <v>789</v>
      </c>
      <c r="F16" s="415">
        <v>1750000</v>
      </c>
      <c r="G16" s="415">
        <v>1750000</v>
      </c>
      <c r="H16" s="784">
        <v>1000000</v>
      </c>
      <c r="I16" s="375">
        <v>0.5</v>
      </c>
      <c r="J16" s="418" t="s">
        <v>642</v>
      </c>
    </row>
    <row r="17" spans="1:10" ht="15" customHeight="1">
      <c r="A17" s="839"/>
      <c r="B17" s="417">
        <v>15</v>
      </c>
      <c r="C17" s="418" t="s">
        <v>221</v>
      </c>
      <c r="D17" s="419" t="s">
        <v>535</v>
      </c>
      <c r="E17" s="434" t="s">
        <v>788</v>
      </c>
      <c r="F17" s="415">
        <v>175000</v>
      </c>
      <c r="G17" s="415">
        <v>175000</v>
      </c>
      <c r="H17" s="784"/>
      <c r="I17" s="375">
        <v>1</v>
      </c>
      <c r="J17" s="418" t="s">
        <v>655</v>
      </c>
    </row>
    <row r="18" spans="1:10" ht="15" customHeight="1">
      <c r="A18" s="839"/>
      <c r="B18" s="417">
        <v>16</v>
      </c>
      <c r="C18" s="418" t="s">
        <v>221</v>
      </c>
      <c r="D18" s="419" t="s">
        <v>535</v>
      </c>
      <c r="E18" s="434" t="s">
        <v>787</v>
      </c>
      <c r="F18" s="415">
        <v>525000</v>
      </c>
      <c r="G18" s="415">
        <v>525000</v>
      </c>
      <c r="H18" s="784"/>
      <c r="I18" s="375">
        <v>1</v>
      </c>
      <c r="J18" s="418" t="s">
        <v>655</v>
      </c>
    </row>
    <row r="19" spans="1:10">
      <c r="A19" s="839"/>
      <c r="B19" s="417">
        <v>17</v>
      </c>
      <c r="C19" s="418" t="s">
        <v>221</v>
      </c>
      <c r="D19" s="419" t="s">
        <v>535</v>
      </c>
      <c r="E19" s="434" t="s">
        <v>786</v>
      </c>
      <c r="F19" s="415">
        <v>160000</v>
      </c>
      <c r="G19" s="415">
        <v>120000</v>
      </c>
      <c r="H19" s="420">
        <v>141600</v>
      </c>
      <c r="I19" s="375">
        <v>1</v>
      </c>
      <c r="J19" s="418" t="s">
        <v>655</v>
      </c>
    </row>
    <row r="20" spans="1:10">
      <c r="A20" s="839"/>
      <c r="B20" s="417">
        <v>18</v>
      </c>
      <c r="C20" s="418" t="s">
        <v>221</v>
      </c>
      <c r="D20" s="419" t="s">
        <v>535</v>
      </c>
      <c r="E20" s="434" t="s">
        <v>760</v>
      </c>
      <c r="F20" s="415">
        <v>33040</v>
      </c>
      <c r="G20" s="415">
        <v>28000</v>
      </c>
      <c r="H20" s="420">
        <v>33040</v>
      </c>
      <c r="I20" s="390">
        <v>1</v>
      </c>
      <c r="J20" s="418" t="s">
        <v>655</v>
      </c>
    </row>
    <row r="21" spans="1:10">
      <c r="A21" s="839"/>
      <c r="B21" s="417">
        <v>19</v>
      </c>
      <c r="C21" s="418" t="s">
        <v>221</v>
      </c>
      <c r="D21" s="419" t="s">
        <v>535</v>
      </c>
      <c r="E21" s="434" t="s">
        <v>761</v>
      </c>
      <c r="F21" s="415">
        <v>24290</v>
      </c>
      <c r="G21" s="415">
        <v>20500</v>
      </c>
      <c r="H21" s="420">
        <v>24190</v>
      </c>
      <c r="I21" s="390">
        <v>1</v>
      </c>
      <c r="J21" s="418" t="s">
        <v>655</v>
      </c>
    </row>
    <row r="22" spans="1:10" ht="15" customHeight="1">
      <c r="A22" s="839"/>
      <c r="B22" s="417">
        <v>20</v>
      </c>
      <c r="C22" s="418" t="s">
        <v>221</v>
      </c>
      <c r="D22" s="419" t="s">
        <v>548</v>
      </c>
      <c r="E22" s="434" t="s">
        <v>657</v>
      </c>
      <c r="F22" s="415">
        <v>525000</v>
      </c>
      <c r="G22" s="415">
        <v>525000</v>
      </c>
      <c r="H22" s="784">
        <v>1925000</v>
      </c>
      <c r="I22" s="375">
        <v>1</v>
      </c>
      <c r="J22" s="418" t="s">
        <v>655</v>
      </c>
    </row>
    <row r="23" spans="1:10" ht="15" customHeight="1">
      <c r="A23" s="839"/>
      <c r="B23" s="417">
        <v>21</v>
      </c>
      <c r="C23" s="418" t="s">
        <v>221</v>
      </c>
      <c r="D23" s="419" t="s">
        <v>548</v>
      </c>
      <c r="E23" s="434" t="s">
        <v>550</v>
      </c>
      <c r="F23" s="415">
        <v>1400000</v>
      </c>
      <c r="G23" s="415">
        <v>1400000</v>
      </c>
      <c r="H23" s="784"/>
      <c r="I23" s="375">
        <v>1</v>
      </c>
      <c r="J23" s="418" t="s">
        <v>655</v>
      </c>
    </row>
    <row r="24" spans="1:10" ht="15" customHeight="1">
      <c r="A24" s="839"/>
      <c r="B24" s="417">
        <v>22</v>
      </c>
      <c r="C24" s="418" t="s">
        <v>221</v>
      </c>
      <c r="D24" s="419" t="s">
        <v>564</v>
      </c>
      <c r="E24" s="434" t="s">
        <v>785</v>
      </c>
      <c r="F24" s="421">
        <v>1400000</v>
      </c>
      <c r="G24" s="415">
        <v>1400000</v>
      </c>
      <c r="H24" s="784">
        <v>5075000</v>
      </c>
      <c r="I24" s="375">
        <v>1</v>
      </c>
      <c r="J24" s="418" t="s">
        <v>655</v>
      </c>
    </row>
    <row r="25" spans="1:10" ht="15" customHeight="1">
      <c r="A25" s="839"/>
      <c r="B25" s="417">
        <v>23</v>
      </c>
      <c r="C25" s="418" t="s">
        <v>221</v>
      </c>
      <c r="D25" s="419" t="s">
        <v>564</v>
      </c>
      <c r="E25" s="434" t="s">
        <v>784</v>
      </c>
      <c r="F25" s="421">
        <v>700000</v>
      </c>
      <c r="G25" s="421">
        <v>700000</v>
      </c>
      <c r="H25" s="784"/>
      <c r="I25" s="375">
        <v>1</v>
      </c>
      <c r="J25" s="418" t="s">
        <v>655</v>
      </c>
    </row>
    <row r="26" spans="1:10" ht="15" customHeight="1">
      <c r="A26" s="839"/>
      <c r="B26" s="417">
        <v>24</v>
      </c>
      <c r="C26" s="418" t="s">
        <v>221</v>
      </c>
      <c r="D26" s="419" t="s">
        <v>564</v>
      </c>
      <c r="E26" s="434" t="s">
        <v>783</v>
      </c>
      <c r="F26" s="421">
        <v>700000</v>
      </c>
      <c r="G26" s="421">
        <v>700000</v>
      </c>
      <c r="H26" s="784"/>
      <c r="I26" s="375">
        <v>1</v>
      </c>
      <c r="J26" s="418" t="s">
        <v>655</v>
      </c>
    </row>
    <row r="27" spans="1:10" ht="15" customHeight="1">
      <c r="A27" s="839"/>
      <c r="B27" s="417">
        <v>25</v>
      </c>
      <c r="C27" s="418" t="s">
        <v>221</v>
      </c>
      <c r="D27" s="419" t="s">
        <v>564</v>
      </c>
      <c r="E27" s="434" t="s">
        <v>782</v>
      </c>
      <c r="F27" s="421">
        <v>1225000</v>
      </c>
      <c r="G27" s="421">
        <v>1225000</v>
      </c>
      <c r="H27" s="784"/>
      <c r="I27" s="375">
        <v>1</v>
      </c>
      <c r="J27" s="418" t="s">
        <v>655</v>
      </c>
    </row>
    <row r="28" spans="1:10" ht="15" customHeight="1">
      <c r="A28" s="839"/>
      <c r="B28" s="417">
        <v>26</v>
      </c>
      <c r="C28" s="418" t="s">
        <v>221</v>
      </c>
      <c r="D28" s="419" t="s">
        <v>564</v>
      </c>
      <c r="E28" s="434" t="s">
        <v>781</v>
      </c>
      <c r="F28" s="421">
        <v>1050000</v>
      </c>
      <c r="G28" s="421">
        <v>1050000</v>
      </c>
      <c r="H28" s="784"/>
      <c r="I28" s="375">
        <v>1</v>
      </c>
      <c r="J28" s="418" t="s">
        <v>655</v>
      </c>
    </row>
    <row r="29" spans="1:10">
      <c r="A29" s="839"/>
      <c r="B29" s="417">
        <v>27</v>
      </c>
      <c r="C29" s="418" t="s">
        <v>221</v>
      </c>
      <c r="D29" s="419" t="s">
        <v>564</v>
      </c>
      <c r="E29" s="434" t="s">
        <v>738</v>
      </c>
      <c r="F29" s="421">
        <v>48310.23</v>
      </c>
      <c r="G29" s="421">
        <v>48310.23</v>
      </c>
      <c r="H29" s="421">
        <v>48310.23</v>
      </c>
      <c r="I29" s="375">
        <v>1</v>
      </c>
      <c r="J29" s="418" t="s">
        <v>655</v>
      </c>
    </row>
    <row r="30" spans="1:10">
      <c r="A30" s="839"/>
      <c r="B30" s="417">
        <v>28</v>
      </c>
      <c r="C30" s="418" t="s">
        <v>221</v>
      </c>
      <c r="D30" s="419" t="s">
        <v>564</v>
      </c>
      <c r="E30" s="434" t="s">
        <v>739</v>
      </c>
      <c r="F30" s="421">
        <v>7670</v>
      </c>
      <c r="G30" s="421">
        <v>7670</v>
      </c>
      <c r="H30" s="416">
        <v>7670</v>
      </c>
      <c r="I30" s="375">
        <v>1</v>
      </c>
      <c r="J30" s="418" t="s">
        <v>655</v>
      </c>
    </row>
    <row r="31" spans="1:10" ht="15" customHeight="1">
      <c r="A31" s="839"/>
      <c r="B31" s="417">
        <v>29</v>
      </c>
      <c r="C31" s="418" t="s">
        <v>221</v>
      </c>
      <c r="D31" s="419" t="s">
        <v>599</v>
      </c>
      <c r="E31" s="434" t="s">
        <v>581</v>
      </c>
      <c r="F31" s="415">
        <v>75979.199999999997</v>
      </c>
      <c r="G31" s="784">
        <v>111832.5</v>
      </c>
      <c r="H31" s="784">
        <v>131962.35</v>
      </c>
      <c r="I31" s="375">
        <v>1</v>
      </c>
      <c r="J31" s="418" t="s">
        <v>655</v>
      </c>
    </row>
    <row r="32" spans="1:10" ht="15" customHeight="1">
      <c r="A32" s="839"/>
      <c r="B32" s="417">
        <v>30</v>
      </c>
      <c r="C32" s="418" t="s">
        <v>221</v>
      </c>
      <c r="D32" s="419" t="s">
        <v>599</v>
      </c>
      <c r="E32" s="434" t="s">
        <v>583</v>
      </c>
      <c r="F32" s="415">
        <v>60000</v>
      </c>
      <c r="G32" s="784"/>
      <c r="H32" s="784"/>
      <c r="I32" s="375">
        <v>1</v>
      </c>
      <c r="J32" s="418" t="s">
        <v>655</v>
      </c>
    </row>
    <row r="33" spans="1:10">
      <c r="A33" s="839"/>
      <c r="B33" s="417">
        <v>31</v>
      </c>
      <c r="C33" s="418" t="s">
        <v>221</v>
      </c>
      <c r="D33" s="419" t="s">
        <v>599</v>
      </c>
      <c r="E33" s="434" t="s">
        <v>582</v>
      </c>
      <c r="F33" s="415">
        <v>300000</v>
      </c>
      <c r="G33" s="415">
        <v>252867.72</v>
      </c>
      <c r="H33" s="416">
        <v>298383.90000000002</v>
      </c>
      <c r="I33" s="375">
        <v>1</v>
      </c>
      <c r="J33" s="418" t="s">
        <v>655</v>
      </c>
    </row>
    <row r="34" spans="1:10" ht="15" customHeight="1">
      <c r="A34" s="839"/>
      <c r="B34" s="417">
        <v>32</v>
      </c>
      <c r="C34" s="418" t="s">
        <v>221</v>
      </c>
      <c r="D34" s="419" t="s">
        <v>599</v>
      </c>
      <c r="E34" s="434" t="s">
        <v>584</v>
      </c>
      <c r="F34" s="415">
        <v>100000</v>
      </c>
      <c r="G34" s="784">
        <v>168662.5</v>
      </c>
      <c r="H34" s="784">
        <v>199021.75</v>
      </c>
      <c r="I34" s="375">
        <v>1</v>
      </c>
      <c r="J34" s="418" t="s">
        <v>655</v>
      </c>
    </row>
    <row r="35" spans="1:10" ht="15" customHeight="1">
      <c r="A35" s="839"/>
      <c r="B35" s="417">
        <v>33</v>
      </c>
      <c r="C35" s="418" t="s">
        <v>221</v>
      </c>
      <c r="D35" s="419" t="s">
        <v>599</v>
      </c>
      <c r="E35" s="434" t="s">
        <v>585</v>
      </c>
      <c r="F35" s="415">
        <v>100000</v>
      </c>
      <c r="G35" s="784"/>
      <c r="H35" s="784"/>
      <c r="I35" s="375">
        <v>1</v>
      </c>
      <c r="J35" s="418" t="s">
        <v>655</v>
      </c>
    </row>
    <row r="36" spans="1:10" ht="15" customHeight="1">
      <c r="A36" s="839"/>
      <c r="B36" s="417">
        <v>34</v>
      </c>
      <c r="C36" s="418" t="s">
        <v>221</v>
      </c>
      <c r="D36" s="419" t="s">
        <v>602</v>
      </c>
      <c r="E36" s="434" t="s">
        <v>780</v>
      </c>
      <c r="F36" s="415">
        <v>375000</v>
      </c>
      <c r="G36" s="784">
        <v>1590000</v>
      </c>
      <c r="H36" s="784">
        <v>1412678.88</v>
      </c>
      <c r="I36" s="375">
        <v>1</v>
      </c>
      <c r="J36" s="418" t="s">
        <v>655</v>
      </c>
    </row>
    <row r="37" spans="1:10" ht="15" customHeight="1">
      <c r="A37" s="839"/>
      <c r="B37" s="417">
        <v>35</v>
      </c>
      <c r="C37" s="418" t="s">
        <v>221</v>
      </c>
      <c r="D37" s="419" t="s">
        <v>602</v>
      </c>
      <c r="E37" s="434" t="s">
        <v>779</v>
      </c>
      <c r="F37" s="415">
        <v>345000</v>
      </c>
      <c r="G37" s="784"/>
      <c r="H37" s="784"/>
      <c r="I37" s="375">
        <v>1</v>
      </c>
      <c r="J37" s="418" t="s">
        <v>655</v>
      </c>
    </row>
    <row r="38" spans="1:10" ht="15" customHeight="1">
      <c r="A38" s="839"/>
      <c r="B38" s="417">
        <v>36</v>
      </c>
      <c r="C38" s="418" t="s">
        <v>221</v>
      </c>
      <c r="D38" s="419" t="s">
        <v>602</v>
      </c>
      <c r="E38" s="434" t="s">
        <v>778</v>
      </c>
      <c r="F38" s="415">
        <v>200000</v>
      </c>
      <c r="G38" s="784"/>
      <c r="H38" s="784"/>
      <c r="I38" s="375">
        <v>1</v>
      </c>
      <c r="J38" s="418" t="s">
        <v>655</v>
      </c>
    </row>
    <row r="39" spans="1:10" ht="15" customHeight="1">
      <c r="A39" s="839"/>
      <c r="B39" s="417">
        <v>37</v>
      </c>
      <c r="C39" s="418" t="s">
        <v>221</v>
      </c>
      <c r="D39" s="419" t="s">
        <v>602</v>
      </c>
      <c r="E39" s="434" t="s">
        <v>777</v>
      </c>
      <c r="F39" s="415">
        <v>68000</v>
      </c>
      <c r="G39" s="784"/>
      <c r="H39" s="784"/>
      <c r="I39" s="375">
        <v>1</v>
      </c>
      <c r="J39" s="418" t="s">
        <v>655</v>
      </c>
    </row>
    <row r="40" spans="1:10" ht="15" customHeight="1">
      <c r="A40" s="839"/>
      <c r="B40" s="417">
        <v>38</v>
      </c>
      <c r="C40" s="418" t="s">
        <v>221</v>
      </c>
      <c r="D40" s="419" t="s">
        <v>602</v>
      </c>
      <c r="E40" s="434" t="s">
        <v>776</v>
      </c>
      <c r="F40" s="415">
        <v>68000</v>
      </c>
      <c r="G40" s="784"/>
      <c r="H40" s="784"/>
      <c r="I40" s="375">
        <v>1</v>
      </c>
      <c r="J40" s="418" t="s">
        <v>655</v>
      </c>
    </row>
    <row r="41" spans="1:10" ht="15" customHeight="1">
      <c r="A41" s="839"/>
      <c r="B41" s="417">
        <v>39</v>
      </c>
      <c r="C41" s="418" t="s">
        <v>221</v>
      </c>
      <c r="D41" s="419" t="s">
        <v>602</v>
      </c>
      <c r="E41" s="434" t="s">
        <v>775</v>
      </c>
      <c r="F41" s="415">
        <v>68000</v>
      </c>
      <c r="G41" s="784"/>
      <c r="H41" s="784"/>
      <c r="I41" s="375">
        <v>1</v>
      </c>
      <c r="J41" s="418" t="s">
        <v>655</v>
      </c>
    </row>
    <row r="42" spans="1:10" ht="15" customHeight="1">
      <c r="A42" s="839"/>
      <c r="B42" s="417">
        <v>40</v>
      </c>
      <c r="C42" s="418" t="s">
        <v>221</v>
      </c>
      <c r="D42" s="419" t="s">
        <v>602</v>
      </c>
      <c r="E42" s="434" t="s">
        <v>774</v>
      </c>
      <c r="F42" s="415">
        <v>217000</v>
      </c>
      <c r="G42" s="784"/>
      <c r="H42" s="784"/>
      <c r="I42" s="375">
        <v>1</v>
      </c>
      <c r="J42" s="418" t="s">
        <v>655</v>
      </c>
    </row>
    <row r="43" spans="1:10" ht="15" customHeight="1">
      <c r="A43" s="839"/>
      <c r="B43" s="417">
        <v>41</v>
      </c>
      <c r="C43" s="418" t="s">
        <v>221</v>
      </c>
      <c r="D43" s="419" t="s">
        <v>602</v>
      </c>
      <c r="E43" s="434" t="s">
        <v>773</v>
      </c>
      <c r="F43" s="415">
        <v>110000</v>
      </c>
      <c r="G43" s="784"/>
      <c r="H43" s="784"/>
      <c r="I43" s="375">
        <v>1</v>
      </c>
      <c r="J43" s="418" t="s">
        <v>655</v>
      </c>
    </row>
    <row r="44" spans="1:10" ht="15" customHeight="1">
      <c r="A44" s="839"/>
      <c r="B44" s="417">
        <v>42</v>
      </c>
      <c r="C44" s="418" t="s">
        <v>221</v>
      </c>
      <c r="D44" s="419" t="s">
        <v>602</v>
      </c>
      <c r="E44" s="434" t="s">
        <v>772</v>
      </c>
      <c r="F44" s="415">
        <v>200000</v>
      </c>
      <c r="G44" s="784"/>
      <c r="H44" s="784"/>
      <c r="I44" s="375">
        <v>1</v>
      </c>
      <c r="J44" s="418" t="s">
        <v>655</v>
      </c>
    </row>
    <row r="45" spans="1:10" ht="15" customHeight="1">
      <c r="A45" s="839"/>
      <c r="B45" s="417">
        <v>43</v>
      </c>
      <c r="C45" s="418" t="s">
        <v>221</v>
      </c>
      <c r="D45" s="419" t="s">
        <v>602</v>
      </c>
      <c r="E45" s="434" t="s">
        <v>771</v>
      </c>
      <c r="F45" s="415">
        <v>130000</v>
      </c>
      <c r="G45" s="784"/>
      <c r="H45" s="784"/>
      <c r="I45" s="375">
        <v>1</v>
      </c>
      <c r="J45" s="418" t="s">
        <v>655</v>
      </c>
    </row>
    <row r="46" spans="1:10" ht="15" customHeight="1">
      <c r="A46" s="839"/>
      <c r="B46" s="417">
        <v>44</v>
      </c>
      <c r="C46" s="418" t="s">
        <v>221</v>
      </c>
      <c r="D46" s="419" t="s">
        <v>602</v>
      </c>
      <c r="E46" s="434" t="s">
        <v>770</v>
      </c>
      <c r="F46" s="415">
        <v>200000</v>
      </c>
      <c r="G46" s="784"/>
      <c r="H46" s="784"/>
      <c r="I46" s="375">
        <v>1</v>
      </c>
      <c r="J46" s="418" t="s">
        <v>655</v>
      </c>
    </row>
    <row r="47" spans="1:10" ht="15" customHeight="1">
      <c r="A47" s="437"/>
      <c r="B47" s="835" t="s">
        <v>806</v>
      </c>
      <c r="C47" s="836"/>
      <c r="D47" s="836"/>
      <c r="E47" s="836"/>
      <c r="F47" s="836"/>
      <c r="G47" s="836"/>
      <c r="H47" s="836"/>
      <c r="I47" s="836"/>
      <c r="J47" s="837"/>
    </row>
    <row r="48" spans="1:10" ht="15" customHeight="1">
      <c r="A48" s="411"/>
      <c r="B48" s="377" t="s">
        <v>656</v>
      </c>
      <c r="C48" s="377" t="s">
        <v>723</v>
      </c>
      <c r="D48" s="377" t="s">
        <v>724</v>
      </c>
      <c r="E48" s="377" t="s">
        <v>725</v>
      </c>
      <c r="F48" s="377" t="s">
        <v>726</v>
      </c>
      <c r="G48" s="412" t="s">
        <v>732</v>
      </c>
      <c r="H48" s="412" t="s">
        <v>727</v>
      </c>
      <c r="I48" s="412" t="s">
        <v>730</v>
      </c>
      <c r="J48" s="412" t="s">
        <v>728</v>
      </c>
    </row>
    <row r="49" spans="1:10" ht="25.5" customHeight="1">
      <c r="A49" s="839" t="s">
        <v>804</v>
      </c>
      <c r="B49" s="417">
        <v>45</v>
      </c>
      <c r="C49" s="422" t="s">
        <v>223</v>
      </c>
      <c r="D49" s="422" t="s">
        <v>222</v>
      </c>
      <c r="E49" s="435" t="s">
        <v>694</v>
      </c>
      <c r="F49" s="423">
        <v>120000</v>
      </c>
      <c r="G49" s="424">
        <v>49600</v>
      </c>
      <c r="H49" s="425">
        <v>58528</v>
      </c>
      <c r="I49" s="375">
        <v>1</v>
      </c>
      <c r="J49" s="422" t="s">
        <v>655</v>
      </c>
    </row>
    <row r="50" spans="1:10">
      <c r="A50" s="839"/>
      <c r="B50" s="417">
        <v>46</v>
      </c>
      <c r="C50" s="422" t="s">
        <v>223</v>
      </c>
      <c r="D50" s="422" t="s">
        <v>222</v>
      </c>
      <c r="E50" s="435" t="s">
        <v>601</v>
      </c>
      <c r="F50" s="423">
        <v>150000</v>
      </c>
      <c r="G50" s="423">
        <v>127000</v>
      </c>
      <c r="H50" s="423">
        <v>149860</v>
      </c>
      <c r="I50" s="426">
        <v>1</v>
      </c>
      <c r="J50" s="422" t="s">
        <v>655</v>
      </c>
    </row>
    <row r="51" spans="1:10">
      <c r="A51" s="839"/>
      <c r="B51" s="417">
        <v>47</v>
      </c>
      <c r="C51" s="422" t="s">
        <v>223</v>
      </c>
      <c r="D51" s="422" t="s">
        <v>522</v>
      </c>
      <c r="E51" s="435" t="s">
        <v>516</v>
      </c>
      <c r="F51" s="415">
        <v>80240</v>
      </c>
      <c r="G51" s="424">
        <v>68000</v>
      </c>
      <c r="H51" s="420">
        <v>80240</v>
      </c>
      <c r="I51" s="426">
        <v>1</v>
      </c>
      <c r="J51" s="422" t="s">
        <v>655</v>
      </c>
    </row>
    <row r="52" spans="1:10" ht="30">
      <c r="A52" s="839"/>
      <c r="B52" s="417">
        <v>48</v>
      </c>
      <c r="C52" s="422" t="s">
        <v>223</v>
      </c>
      <c r="D52" s="422" t="s">
        <v>522</v>
      </c>
      <c r="E52" s="435" t="s">
        <v>518</v>
      </c>
      <c r="F52" s="415">
        <v>182900</v>
      </c>
      <c r="G52" s="424">
        <v>155000</v>
      </c>
      <c r="H52" s="420">
        <v>81466.28</v>
      </c>
      <c r="I52" s="426">
        <v>0.8</v>
      </c>
      <c r="J52" s="422" t="s">
        <v>799</v>
      </c>
    </row>
    <row r="53" spans="1:10" ht="30">
      <c r="A53" s="839"/>
      <c r="B53" s="417">
        <v>49</v>
      </c>
      <c r="C53" s="422" t="s">
        <v>223</v>
      </c>
      <c r="D53" s="422" t="s">
        <v>522</v>
      </c>
      <c r="E53" s="435" t="s">
        <v>519</v>
      </c>
      <c r="F53" s="415">
        <v>360196.26</v>
      </c>
      <c r="G53" s="424">
        <v>272000</v>
      </c>
      <c r="H53" s="420"/>
      <c r="I53" s="426">
        <v>0.05</v>
      </c>
      <c r="J53" s="422" t="s">
        <v>639</v>
      </c>
    </row>
    <row r="54" spans="1:10" ht="30">
      <c r="A54" s="839"/>
      <c r="B54" s="417">
        <v>50</v>
      </c>
      <c r="C54" s="422" t="s">
        <v>223</v>
      </c>
      <c r="D54" s="422" t="s">
        <v>522</v>
      </c>
      <c r="E54" s="436" t="s">
        <v>517</v>
      </c>
      <c r="F54" s="415">
        <v>240000</v>
      </c>
      <c r="G54" s="424"/>
      <c r="H54" s="420"/>
      <c r="I54" s="426"/>
      <c r="J54" s="422" t="s">
        <v>633</v>
      </c>
    </row>
    <row r="55" spans="1:10">
      <c r="A55" s="839"/>
      <c r="B55" s="417">
        <v>51</v>
      </c>
      <c r="C55" s="422" t="s">
        <v>223</v>
      </c>
      <c r="D55" s="422" t="s">
        <v>522</v>
      </c>
      <c r="E55" s="435" t="s">
        <v>719</v>
      </c>
      <c r="F55" s="415">
        <v>34460</v>
      </c>
      <c r="G55" s="415">
        <v>34460</v>
      </c>
      <c r="H55" s="420">
        <v>34460</v>
      </c>
      <c r="I55" s="426">
        <v>1</v>
      </c>
      <c r="J55" s="422" t="s">
        <v>655</v>
      </c>
    </row>
    <row r="56" spans="1:10" ht="15" customHeight="1">
      <c r="A56" s="839"/>
      <c r="B56" s="417">
        <v>52</v>
      </c>
      <c r="C56" s="422" t="s">
        <v>223</v>
      </c>
      <c r="D56" s="422" t="s">
        <v>535</v>
      </c>
      <c r="E56" s="435" t="s">
        <v>539</v>
      </c>
      <c r="F56" s="840">
        <v>386450</v>
      </c>
      <c r="G56" s="841">
        <v>327500</v>
      </c>
      <c r="H56" s="838">
        <v>386450</v>
      </c>
      <c r="I56" s="426">
        <v>1</v>
      </c>
      <c r="J56" s="422" t="s">
        <v>655</v>
      </c>
    </row>
    <row r="57" spans="1:10" ht="15" customHeight="1">
      <c r="A57" s="839"/>
      <c r="B57" s="417">
        <v>53</v>
      </c>
      <c r="C57" s="422" t="s">
        <v>223</v>
      </c>
      <c r="D57" s="422" t="s">
        <v>535</v>
      </c>
      <c r="E57" s="435" t="s">
        <v>540</v>
      </c>
      <c r="F57" s="840"/>
      <c r="G57" s="841"/>
      <c r="H57" s="838"/>
      <c r="I57" s="426">
        <v>1</v>
      </c>
      <c r="J57" s="422" t="s">
        <v>655</v>
      </c>
    </row>
    <row r="58" spans="1:10">
      <c r="A58" s="839"/>
      <c r="B58" s="417">
        <v>54</v>
      </c>
      <c r="C58" s="422" t="s">
        <v>223</v>
      </c>
      <c r="D58" s="422" t="s">
        <v>535</v>
      </c>
      <c r="E58" s="435" t="s">
        <v>541</v>
      </c>
      <c r="F58" s="840"/>
      <c r="G58" s="841"/>
      <c r="H58" s="838"/>
      <c r="I58" s="426">
        <v>1</v>
      </c>
      <c r="J58" s="422" t="s">
        <v>655</v>
      </c>
    </row>
    <row r="59" spans="1:10">
      <c r="A59" s="839"/>
      <c r="B59" s="417">
        <v>55</v>
      </c>
      <c r="C59" s="422" t="s">
        <v>223</v>
      </c>
      <c r="D59" s="422" t="s">
        <v>535</v>
      </c>
      <c r="E59" s="435" t="s">
        <v>729</v>
      </c>
      <c r="F59" s="415">
        <v>90860</v>
      </c>
      <c r="G59" s="424">
        <v>77000</v>
      </c>
      <c r="H59" s="420">
        <v>90860</v>
      </c>
      <c r="I59" s="426">
        <v>1</v>
      </c>
      <c r="J59" s="422" t="s">
        <v>655</v>
      </c>
    </row>
    <row r="60" spans="1:10">
      <c r="A60" s="839"/>
      <c r="B60" s="417">
        <v>56</v>
      </c>
      <c r="C60" s="422" t="s">
        <v>223</v>
      </c>
      <c r="D60" s="422" t="s">
        <v>535</v>
      </c>
      <c r="E60" s="435" t="s">
        <v>542</v>
      </c>
      <c r="F60" s="415">
        <v>20060</v>
      </c>
      <c r="G60" s="424">
        <v>17000</v>
      </c>
      <c r="H60" s="420">
        <v>20060</v>
      </c>
      <c r="I60" s="426">
        <v>1</v>
      </c>
      <c r="J60" s="422" t="s">
        <v>655</v>
      </c>
    </row>
    <row r="61" spans="1:10">
      <c r="A61" s="839"/>
      <c r="B61" s="417">
        <v>57</v>
      </c>
      <c r="C61" s="422" t="s">
        <v>223</v>
      </c>
      <c r="D61" s="422" t="s">
        <v>535</v>
      </c>
      <c r="E61" s="435" t="s">
        <v>762</v>
      </c>
      <c r="F61" s="415">
        <v>55460</v>
      </c>
      <c r="G61" s="424">
        <v>47000</v>
      </c>
      <c r="H61" s="420">
        <v>55460</v>
      </c>
      <c r="I61" s="426">
        <v>1</v>
      </c>
      <c r="J61" s="422" t="s">
        <v>655</v>
      </c>
    </row>
    <row r="62" spans="1:10">
      <c r="A62" s="839"/>
      <c r="B62" s="417">
        <v>58</v>
      </c>
      <c r="C62" s="422" t="s">
        <v>223</v>
      </c>
      <c r="D62" s="422" t="s">
        <v>548</v>
      </c>
      <c r="E62" s="435" t="s">
        <v>551</v>
      </c>
      <c r="F62" s="415">
        <v>148680</v>
      </c>
      <c r="G62" s="424">
        <v>126000</v>
      </c>
      <c r="H62" s="420">
        <v>144784.42000000001</v>
      </c>
      <c r="I62" s="426">
        <v>1</v>
      </c>
      <c r="J62" s="422" t="s">
        <v>655</v>
      </c>
    </row>
    <row r="63" spans="1:10">
      <c r="A63" s="839"/>
      <c r="B63" s="417">
        <v>59</v>
      </c>
      <c r="C63" s="422" t="s">
        <v>223</v>
      </c>
      <c r="D63" s="422" t="s">
        <v>548</v>
      </c>
      <c r="E63" s="435" t="s">
        <v>552</v>
      </c>
      <c r="F63" s="415">
        <v>202960</v>
      </c>
      <c r="G63" s="424">
        <v>172000</v>
      </c>
      <c r="H63" s="420">
        <v>202960</v>
      </c>
      <c r="I63" s="426">
        <v>1</v>
      </c>
      <c r="J63" s="422" t="s">
        <v>655</v>
      </c>
    </row>
    <row r="64" spans="1:10">
      <c r="A64" s="839"/>
      <c r="B64" s="417">
        <v>60</v>
      </c>
      <c r="C64" s="422" t="s">
        <v>223</v>
      </c>
      <c r="D64" s="422" t="s">
        <v>548</v>
      </c>
      <c r="E64" s="435" t="s">
        <v>649</v>
      </c>
      <c r="F64" s="415">
        <v>150000</v>
      </c>
      <c r="G64" s="424">
        <v>127000</v>
      </c>
      <c r="H64" s="420">
        <v>149860</v>
      </c>
      <c r="I64" s="426">
        <v>1</v>
      </c>
      <c r="J64" s="422" t="s">
        <v>655</v>
      </c>
    </row>
    <row r="65" spans="1:10" ht="30">
      <c r="A65" s="839"/>
      <c r="B65" s="417">
        <v>61</v>
      </c>
      <c r="C65" s="422" t="s">
        <v>223</v>
      </c>
      <c r="D65" s="422" t="s">
        <v>564</v>
      </c>
      <c r="E65" s="438" t="s">
        <v>638</v>
      </c>
      <c r="F65" s="427">
        <v>370520</v>
      </c>
      <c r="G65" s="424">
        <v>314000</v>
      </c>
      <c r="H65" s="420">
        <v>370520</v>
      </c>
      <c r="I65" s="426">
        <v>1</v>
      </c>
      <c r="J65" s="422" t="s">
        <v>655</v>
      </c>
    </row>
    <row r="66" spans="1:10">
      <c r="A66" s="839"/>
      <c r="B66" s="417">
        <v>62</v>
      </c>
      <c r="C66" s="422" t="s">
        <v>223</v>
      </c>
      <c r="D66" s="422" t="s">
        <v>564</v>
      </c>
      <c r="E66" s="435" t="s">
        <v>632</v>
      </c>
      <c r="F66" s="427">
        <v>60000</v>
      </c>
      <c r="G66" s="427">
        <v>50800</v>
      </c>
      <c r="H66" s="427">
        <v>59944</v>
      </c>
      <c r="I66" s="426">
        <v>1</v>
      </c>
      <c r="J66" s="422" t="s">
        <v>655</v>
      </c>
    </row>
    <row r="67" spans="1:10">
      <c r="A67" s="839"/>
      <c r="B67" s="417">
        <v>63</v>
      </c>
      <c r="C67" s="422" t="s">
        <v>223</v>
      </c>
      <c r="D67" s="422" t="s">
        <v>591</v>
      </c>
      <c r="E67" s="435" t="s">
        <v>587</v>
      </c>
      <c r="F67" s="415">
        <v>120000</v>
      </c>
      <c r="G67" s="424">
        <v>101648.92</v>
      </c>
      <c r="H67" s="420">
        <v>119945.72</v>
      </c>
      <c r="I67" s="426">
        <v>1</v>
      </c>
      <c r="J67" s="422" t="s">
        <v>655</v>
      </c>
    </row>
    <row r="68" spans="1:10">
      <c r="A68" s="839"/>
      <c r="B68" s="417">
        <v>64</v>
      </c>
      <c r="C68" s="422" t="s">
        <v>223</v>
      </c>
      <c r="D68" s="422" t="s">
        <v>591</v>
      </c>
      <c r="E68" s="435" t="s">
        <v>589</v>
      </c>
      <c r="F68" s="415">
        <v>70000</v>
      </c>
      <c r="G68" s="424">
        <v>54248.51</v>
      </c>
      <c r="H68" s="420">
        <v>64013.24</v>
      </c>
      <c r="I68" s="426">
        <v>1</v>
      </c>
      <c r="J68" s="422" t="s">
        <v>655</v>
      </c>
    </row>
    <row r="69" spans="1:10">
      <c r="A69" s="839"/>
      <c r="B69" s="417">
        <v>65</v>
      </c>
      <c r="C69" s="422" t="s">
        <v>223</v>
      </c>
      <c r="D69" s="422" t="s">
        <v>591</v>
      </c>
      <c r="E69" s="435" t="s">
        <v>640</v>
      </c>
      <c r="F69" s="415">
        <v>120000</v>
      </c>
      <c r="G69" s="415">
        <v>91506.93</v>
      </c>
      <c r="H69" s="415">
        <v>107978.17</v>
      </c>
      <c r="I69" s="426">
        <v>1</v>
      </c>
      <c r="J69" s="422" t="s">
        <v>655</v>
      </c>
    </row>
    <row r="70" spans="1:10">
      <c r="A70" s="839"/>
      <c r="B70" s="417">
        <v>66</v>
      </c>
      <c r="C70" s="422" t="s">
        <v>223</v>
      </c>
      <c r="D70" s="422" t="s">
        <v>591</v>
      </c>
      <c r="E70" s="435" t="s">
        <v>590</v>
      </c>
      <c r="F70" s="415">
        <v>300000</v>
      </c>
      <c r="G70" s="415">
        <v>252789.66</v>
      </c>
      <c r="H70" s="415">
        <v>298291.8</v>
      </c>
      <c r="I70" s="426">
        <v>1</v>
      </c>
      <c r="J70" s="422" t="s">
        <v>655</v>
      </c>
    </row>
    <row r="71" spans="1:10">
      <c r="A71" s="839"/>
      <c r="B71" s="417">
        <v>67</v>
      </c>
      <c r="C71" s="422" t="s">
        <v>223</v>
      </c>
      <c r="D71" s="422" t="s">
        <v>602</v>
      </c>
      <c r="E71" s="435" t="s">
        <v>614</v>
      </c>
      <c r="F71" s="415">
        <v>160000</v>
      </c>
      <c r="G71" s="841">
        <v>550000</v>
      </c>
      <c r="H71" s="838">
        <v>649000</v>
      </c>
      <c r="I71" s="426">
        <v>1</v>
      </c>
      <c r="J71" s="422" t="s">
        <v>655</v>
      </c>
    </row>
    <row r="72" spans="1:10" ht="15" customHeight="1">
      <c r="A72" s="839"/>
      <c r="B72" s="417">
        <v>68</v>
      </c>
      <c r="C72" s="422" t="s">
        <v>223</v>
      </c>
      <c r="D72" s="422" t="s">
        <v>602</v>
      </c>
      <c r="E72" s="435" t="s">
        <v>616</v>
      </c>
      <c r="F72" s="415">
        <v>160000</v>
      </c>
      <c r="G72" s="841"/>
      <c r="H72" s="838"/>
      <c r="I72" s="426">
        <v>1</v>
      </c>
      <c r="J72" s="422" t="s">
        <v>655</v>
      </c>
    </row>
    <row r="73" spans="1:10" ht="15" customHeight="1">
      <c r="A73" s="839"/>
      <c r="B73" s="417">
        <v>69</v>
      </c>
      <c r="C73" s="422" t="s">
        <v>223</v>
      </c>
      <c r="D73" s="422" t="s">
        <v>602</v>
      </c>
      <c r="E73" s="435" t="s">
        <v>617</v>
      </c>
      <c r="F73" s="415">
        <v>170000</v>
      </c>
      <c r="G73" s="841"/>
      <c r="H73" s="838"/>
      <c r="I73" s="426">
        <v>1</v>
      </c>
      <c r="J73" s="422" t="s">
        <v>655</v>
      </c>
    </row>
    <row r="74" spans="1:10" ht="15" customHeight="1">
      <c r="A74" s="839"/>
      <c r="B74" s="417">
        <v>70</v>
      </c>
      <c r="C74" s="422" t="s">
        <v>223</v>
      </c>
      <c r="D74" s="422" t="s">
        <v>602</v>
      </c>
      <c r="E74" s="435" t="s">
        <v>618</v>
      </c>
      <c r="F74" s="415">
        <v>160000</v>
      </c>
      <c r="G74" s="841"/>
      <c r="H74" s="838"/>
      <c r="I74" s="426">
        <v>1</v>
      </c>
      <c r="J74" s="422" t="s">
        <v>655</v>
      </c>
    </row>
    <row r="75" spans="1:10" ht="15" customHeight="1">
      <c r="A75" s="839"/>
      <c r="B75" s="417">
        <v>71</v>
      </c>
      <c r="C75" s="422" t="s">
        <v>223</v>
      </c>
      <c r="D75" s="422" t="s">
        <v>602</v>
      </c>
      <c r="E75" s="435" t="s">
        <v>615</v>
      </c>
      <c r="F75" s="415">
        <v>150000</v>
      </c>
      <c r="G75" s="841">
        <v>194500</v>
      </c>
      <c r="H75" s="838">
        <v>207309</v>
      </c>
      <c r="I75" s="426">
        <v>1</v>
      </c>
      <c r="J75" s="422" t="s">
        <v>655</v>
      </c>
    </row>
    <row r="76" spans="1:10" ht="30">
      <c r="A76" s="839"/>
      <c r="B76" s="417">
        <v>72</v>
      </c>
      <c r="C76" s="422" t="s">
        <v>223</v>
      </c>
      <c r="D76" s="422" t="s">
        <v>602</v>
      </c>
      <c r="E76" s="438" t="s">
        <v>626</v>
      </c>
      <c r="F76" s="415">
        <v>80000</v>
      </c>
      <c r="G76" s="841"/>
      <c r="H76" s="838"/>
      <c r="I76" s="426">
        <v>1</v>
      </c>
      <c r="J76" s="422" t="s">
        <v>655</v>
      </c>
    </row>
    <row r="77" spans="1:10" ht="30">
      <c r="A77" s="839"/>
      <c r="B77" s="417">
        <v>73</v>
      </c>
      <c r="C77" s="422" t="s">
        <v>223</v>
      </c>
      <c r="D77" s="422" t="s">
        <v>602</v>
      </c>
      <c r="E77" s="435" t="s">
        <v>625</v>
      </c>
      <c r="F77" s="415">
        <v>160000</v>
      </c>
      <c r="G77" s="424"/>
      <c r="H77" s="420"/>
      <c r="I77" s="426"/>
      <c r="J77" s="422" t="s">
        <v>633</v>
      </c>
    </row>
    <row r="78" spans="1:10">
      <c r="A78" s="839" t="s">
        <v>217</v>
      </c>
      <c r="B78" s="417">
        <v>74</v>
      </c>
      <c r="C78" s="422" t="s">
        <v>223</v>
      </c>
      <c r="D78" s="428" t="s">
        <v>522</v>
      </c>
      <c r="E78" s="435" t="s">
        <v>679</v>
      </c>
      <c r="F78" s="415">
        <v>182900</v>
      </c>
      <c r="G78" s="415">
        <v>155000</v>
      </c>
      <c r="H78" s="415">
        <v>182900</v>
      </c>
      <c r="I78" s="426">
        <v>1</v>
      </c>
      <c r="J78" s="422" t="s">
        <v>655</v>
      </c>
    </row>
    <row r="79" spans="1:10">
      <c r="A79" s="839"/>
      <c r="B79" s="417">
        <v>75</v>
      </c>
      <c r="C79" s="422" t="s">
        <v>223</v>
      </c>
      <c r="D79" s="428" t="s">
        <v>522</v>
      </c>
      <c r="E79" s="435" t="s">
        <v>687</v>
      </c>
      <c r="F79" s="415">
        <v>306800</v>
      </c>
      <c r="G79" s="415">
        <v>260000</v>
      </c>
      <c r="H79" s="415">
        <v>306800</v>
      </c>
      <c r="I79" s="426">
        <v>1</v>
      </c>
      <c r="J79" s="422" t="s">
        <v>655</v>
      </c>
    </row>
    <row r="80" spans="1:10">
      <c r="A80" s="839"/>
      <c r="B80" s="417">
        <v>76</v>
      </c>
      <c r="C80" s="422" t="s">
        <v>223</v>
      </c>
      <c r="D80" s="428" t="s">
        <v>522</v>
      </c>
      <c r="E80" s="435" t="s">
        <v>695</v>
      </c>
      <c r="F80" s="415">
        <v>159300</v>
      </c>
      <c r="G80" s="415">
        <v>135000</v>
      </c>
      <c r="H80" s="415">
        <v>159300</v>
      </c>
      <c r="I80" s="426">
        <v>1</v>
      </c>
      <c r="J80" s="422" t="s">
        <v>655</v>
      </c>
    </row>
    <row r="81" spans="1:10" ht="30">
      <c r="A81" s="839"/>
      <c r="B81" s="417">
        <v>77</v>
      </c>
      <c r="C81" s="422" t="s">
        <v>223</v>
      </c>
      <c r="D81" s="428" t="s">
        <v>522</v>
      </c>
      <c r="E81" s="435" t="s">
        <v>678</v>
      </c>
      <c r="F81" s="415">
        <v>212400</v>
      </c>
      <c r="G81" s="415">
        <v>180000</v>
      </c>
      <c r="H81" s="415"/>
      <c r="I81" s="426">
        <v>0.3</v>
      </c>
      <c r="J81" s="422" t="s">
        <v>642</v>
      </c>
    </row>
    <row r="82" spans="1:10">
      <c r="A82" s="839"/>
      <c r="B82" s="417">
        <v>78</v>
      </c>
      <c r="C82" s="422" t="s">
        <v>223</v>
      </c>
      <c r="D82" s="428" t="s">
        <v>522</v>
      </c>
      <c r="E82" s="435" t="s">
        <v>681</v>
      </c>
      <c r="F82" s="415">
        <v>240000</v>
      </c>
      <c r="G82" s="415">
        <v>202000</v>
      </c>
      <c r="H82" s="415">
        <v>238360</v>
      </c>
      <c r="I82" s="426">
        <v>1</v>
      </c>
      <c r="J82" s="422" t="s">
        <v>655</v>
      </c>
    </row>
    <row r="83" spans="1:10">
      <c r="A83" s="839"/>
      <c r="B83" s="417">
        <v>79</v>
      </c>
      <c r="C83" s="422" t="s">
        <v>223</v>
      </c>
      <c r="D83" s="428" t="s">
        <v>522</v>
      </c>
      <c r="E83" s="435" t="s">
        <v>682</v>
      </c>
      <c r="F83" s="415">
        <v>165200</v>
      </c>
      <c r="G83" s="415">
        <v>140000</v>
      </c>
      <c r="H83" s="415">
        <v>165200</v>
      </c>
      <c r="I83" s="426">
        <v>1</v>
      </c>
      <c r="J83" s="422" t="s">
        <v>655</v>
      </c>
    </row>
    <row r="84" spans="1:10">
      <c r="A84" s="839"/>
      <c r="B84" s="417">
        <v>80</v>
      </c>
      <c r="C84" s="422" t="s">
        <v>223</v>
      </c>
      <c r="D84" s="428" t="s">
        <v>522</v>
      </c>
      <c r="E84" s="435" t="s">
        <v>683</v>
      </c>
      <c r="F84" s="415">
        <v>124962</v>
      </c>
      <c r="G84" s="415">
        <v>105900</v>
      </c>
      <c r="H84" s="415">
        <v>113037.07</v>
      </c>
      <c r="I84" s="426">
        <v>1</v>
      </c>
      <c r="J84" s="422" t="s">
        <v>655</v>
      </c>
    </row>
    <row r="85" spans="1:10" ht="30">
      <c r="A85" s="839"/>
      <c r="B85" s="417">
        <v>81</v>
      </c>
      <c r="C85" s="422" t="s">
        <v>223</v>
      </c>
      <c r="D85" s="428" t="s">
        <v>522</v>
      </c>
      <c r="E85" s="435" t="s">
        <v>684</v>
      </c>
      <c r="F85" s="415">
        <v>184552</v>
      </c>
      <c r="G85" s="415">
        <v>156400</v>
      </c>
      <c r="H85" s="415"/>
      <c r="I85" s="426">
        <v>0.9</v>
      </c>
      <c r="J85" s="422" t="s">
        <v>642</v>
      </c>
    </row>
    <row r="86" spans="1:10" ht="30">
      <c r="A86" s="839"/>
      <c r="B86" s="417">
        <v>82</v>
      </c>
      <c r="C86" s="422" t="s">
        <v>223</v>
      </c>
      <c r="D86" s="428" t="s">
        <v>522</v>
      </c>
      <c r="E86" s="435" t="s">
        <v>685</v>
      </c>
      <c r="F86" s="415">
        <v>250000</v>
      </c>
      <c r="G86" s="415">
        <v>212000</v>
      </c>
      <c r="H86" s="415"/>
      <c r="I86" s="426">
        <v>0.05</v>
      </c>
      <c r="J86" s="422" t="s">
        <v>642</v>
      </c>
    </row>
    <row r="87" spans="1:10" ht="30">
      <c r="A87" s="839"/>
      <c r="B87" s="417">
        <v>83</v>
      </c>
      <c r="C87" s="422" t="s">
        <v>223</v>
      </c>
      <c r="D87" s="428" t="s">
        <v>535</v>
      </c>
      <c r="E87" s="435" t="s">
        <v>546</v>
      </c>
      <c r="F87" s="415">
        <v>220000</v>
      </c>
      <c r="G87" s="415">
        <v>175000</v>
      </c>
      <c r="H87" s="415"/>
      <c r="I87" s="426">
        <v>0.4</v>
      </c>
      <c r="J87" s="422" t="s">
        <v>642</v>
      </c>
    </row>
    <row r="88" spans="1:10">
      <c r="A88" s="839"/>
      <c r="B88" s="417">
        <v>84</v>
      </c>
      <c r="C88" s="422" t="s">
        <v>223</v>
      </c>
      <c r="D88" s="428" t="s">
        <v>548</v>
      </c>
      <c r="E88" s="435" t="s">
        <v>556</v>
      </c>
      <c r="F88" s="415">
        <v>158120</v>
      </c>
      <c r="G88" s="415">
        <v>134000</v>
      </c>
      <c r="H88" s="415">
        <v>158120</v>
      </c>
      <c r="I88" s="426">
        <v>1</v>
      </c>
      <c r="J88" s="422" t="s">
        <v>655</v>
      </c>
    </row>
    <row r="89" spans="1:10">
      <c r="A89" s="839"/>
      <c r="B89" s="417">
        <v>85</v>
      </c>
      <c r="C89" s="422" t="s">
        <v>223</v>
      </c>
      <c r="D89" s="428" t="s">
        <v>548</v>
      </c>
      <c r="E89" s="435" t="s">
        <v>557</v>
      </c>
      <c r="F89" s="415">
        <v>160000</v>
      </c>
      <c r="G89" s="415">
        <v>135000</v>
      </c>
      <c r="H89" s="415">
        <v>159300</v>
      </c>
      <c r="I89" s="426">
        <v>1</v>
      </c>
      <c r="J89" s="422" t="s">
        <v>655</v>
      </c>
    </row>
    <row r="90" spans="1:10">
      <c r="A90" s="839"/>
      <c r="B90" s="417">
        <v>86</v>
      </c>
      <c r="C90" s="422" t="s">
        <v>223</v>
      </c>
      <c r="D90" s="428" t="s">
        <v>548</v>
      </c>
      <c r="E90" s="435" t="s">
        <v>686</v>
      </c>
      <c r="F90" s="415">
        <v>156940</v>
      </c>
      <c r="G90" s="415">
        <v>127000</v>
      </c>
      <c r="H90" s="415">
        <v>149860</v>
      </c>
      <c r="I90" s="426">
        <v>1</v>
      </c>
      <c r="J90" s="422" t="s">
        <v>655</v>
      </c>
    </row>
    <row r="91" spans="1:10">
      <c r="A91" s="839"/>
      <c r="B91" s="417">
        <v>87</v>
      </c>
      <c r="C91" s="422" t="s">
        <v>223</v>
      </c>
      <c r="D91" s="428" t="s">
        <v>548</v>
      </c>
      <c r="E91" s="435" t="s">
        <v>669</v>
      </c>
      <c r="F91" s="415">
        <v>263083</v>
      </c>
      <c r="G91" s="415">
        <v>213000</v>
      </c>
      <c r="H91" s="415">
        <v>251340</v>
      </c>
      <c r="I91" s="426">
        <v>1</v>
      </c>
      <c r="J91" s="422" t="s">
        <v>655</v>
      </c>
    </row>
    <row r="92" spans="1:10">
      <c r="A92" s="839"/>
      <c r="B92" s="417">
        <v>88</v>
      </c>
      <c r="C92" s="422" t="s">
        <v>223</v>
      </c>
      <c r="D92" s="428" t="s">
        <v>602</v>
      </c>
      <c r="E92" s="435" t="s">
        <v>627</v>
      </c>
      <c r="F92" s="415">
        <v>90000</v>
      </c>
      <c r="G92" s="415">
        <v>67200</v>
      </c>
      <c r="H92" s="415">
        <v>79296</v>
      </c>
      <c r="I92" s="426">
        <v>1</v>
      </c>
      <c r="J92" s="422" t="s">
        <v>655</v>
      </c>
    </row>
    <row r="93" spans="1:10">
      <c r="A93" s="839" t="s">
        <v>805</v>
      </c>
      <c r="B93" s="417">
        <v>89</v>
      </c>
      <c r="C93" s="422" t="s">
        <v>223</v>
      </c>
      <c r="D93" s="422" t="s">
        <v>222</v>
      </c>
      <c r="E93" s="435" t="s">
        <v>532</v>
      </c>
      <c r="F93" s="415">
        <v>585280</v>
      </c>
      <c r="G93" s="429">
        <v>496000</v>
      </c>
      <c r="H93" s="430">
        <v>585280</v>
      </c>
      <c r="I93" s="426">
        <v>1</v>
      </c>
      <c r="J93" s="422" t="s">
        <v>655</v>
      </c>
    </row>
    <row r="94" spans="1:10">
      <c r="A94" s="839"/>
      <c r="B94" s="417">
        <v>90</v>
      </c>
      <c r="C94" s="422" t="s">
        <v>223</v>
      </c>
      <c r="D94" s="422" t="s">
        <v>522</v>
      </c>
      <c r="E94" s="435" t="s">
        <v>534</v>
      </c>
      <c r="F94" s="415">
        <v>100000</v>
      </c>
      <c r="G94" s="415">
        <v>100000</v>
      </c>
      <c r="H94" s="415">
        <v>100000</v>
      </c>
      <c r="I94" s="431">
        <v>1</v>
      </c>
      <c r="J94" s="422" t="s">
        <v>655</v>
      </c>
    </row>
    <row r="95" spans="1:10">
      <c r="A95" s="839"/>
      <c r="B95" s="417">
        <v>91</v>
      </c>
      <c r="C95" s="422" t="s">
        <v>223</v>
      </c>
      <c r="D95" s="422" t="s">
        <v>535</v>
      </c>
      <c r="E95" s="438" t="s">
        <v>763</v>
      </c>
      <c r="F95" s="415">
        <v>13590</v>
      </c>
      <c r="G95" s="415">
        <v>11525</v>
      </c>
      <c r="H95" s="415">
        <v>13590</v>
      </c>
      <c r="I95" s="431">
        <v>1</v>
      </c>
      <c r="J95" s="422" t="s">
        <v>655</v>
      </c>
    </row>
    <row r="96" spans="1:10">
      <c r="A96" s="839"/>
      <c r="B96" s="417">
        <v>92</v>
      </c>
      <c r="C96" s="422" t="s">
        <v>223</v>
      </c>
      <c r="D96" s="422" t="s">
        <v>548</v>
      </c>
      <c r="E96" s="438" t="s">
        <v>558</v>
      </c>
      <c r="F96" s="415">
        <v>128030</v>
      </c>
      <c r="G96" s="415">
        <v>108500</v>
      </c>
      <c r="H96" s="415">
        <v>128030</v>
      </c>
      <c r="I96" s="431">
        <v>1</v>
      </c>
      <c r="J96" s="422" t="s">
        <v>655</v>
      </c>
    </row>
    <row r="97" spans="1:10" ht="30">
      <c r="A97" s="839"/>
      <c r="B97" s="417">
        <v>93</v>
      </c>
      <c r="C97" s="422" t="s">
        <v>223</v>
      </c>
      <c r="D97" s="422" t="s">
        <v>548</v>
      </c>
      <c r="E97" s="438" t="s">
        <v>675</v>
      </c>
      <c r="F97" s="415">
        <v>89320</v>
      </c>
      <c r="G97" s="415">
        <v>75700</v>
      </c>
      <c r="H97" s="415">
        <v>89326</v>
      </c>
      <c r="I97" s="431">
        <v>1</v>
      </c>
      <c r="J97" s="422" t="s">
        <v>655</v>
      </c>
    </row>
    <row r="98" spans="1:10">
      <c r="A98" s="839"/>
      <c r="B98" s="417">
        <v>94</v>
      </c>
      <c r="C98" s="422" t="s">
        <v>223</v>
      </c>
      <c r="D98" s="432" t="s">
        <v>564</v>
      </c>
      <c r="E98" s="438" t="s">
        <v>574</v>
      </c>
      <c r="F98" s="415">
        <v>731600</v>
      </c>
      <c r="G98" s="415">
        <v>620000</v>
      </c>
      <c r="H98" s="415">
        <v>731600</v>
      </c>
      <c r="I98" s="431">
        <v>1</v>
      </c>
      <c r="J98" s="422" t="s">
        <v>655</v>
      </c>
    </row>
    <row r="99" spans="1:10" ht="30">
      <c r="A99" s="839"/>
      <c r="B99" s="417">
        <v>95</v>
      </c>
      <c r="C99" s="422" t="s">
        <v>223</v>
      </c>
      <c r="D99" s="433" t="s">
        <v>599</v>
      </c>
      <c r="E99" s="438" t="s">
        <v>596</v>
      </c>
      <c r="F99" s="415">
        <v>50000</v>
      </c>
      <c r="G99" s="840">
        <v>126622.16</v>
      </c>
      <c r="H99" s="840">
        <v>149414.14000000001</v>
      </c>
      <c r="I99" s="431">
        <v>1</v>
      </c>
      <c r="J99" s="422" t="s">
        <v>655</v>
      </c>
    </row>
    <row r="100" spans="1:10" ht="15" customHeight="1">
      <c r="A100" s="839"/>
      <c r="B100" s="417">
        <v>96</v>
      </c>
      <c r="C100" s="422" t="s">
        <v>223</v>
      </c>
      <c r="D100" s="433" t="s">
        <v>599</v>
      </c>
      <c r="E100" s="438" t="s">
        <v>597</v>
      </c>
      <c r="F100" s="415">
        <v>100000</v>
      </c>
      <c r="G100" s="840"/>
      <c r="H100" s="840"/>
      <c r="I100" s="431">
        <v>1</v>
      </c>
      <c r="J100" s="422" t="s">
        <v>655</v>
      </c>
    </row>
    <row r="101" spans="1:10">
      <c r="A101" s="839"/>
      <c r="B101" s="417">
        <v>97</v>
      </c>
      <c r="C101" s="422" t="s">
        <v>223</v>
      </c>
      <c r="D101" s="433" t="s">
        <v>599</v>
      </c>
      <c r="E101" s="435" t="s">
        <v>588</v>
      </c>
      <c r="F101" s="415">
        <v>120000</v>
      </c>
      <c r="G101" s="415">
        <v>101623.18</v>
      </c>
      <c r="H101" s="415">
        <v>119915.35</v>
      </c>
      <c r="I101" s="431">
        <v>1</v>
      </c>
      <c r="J101" s="422" t="s">
        <v>655</v>
      </c>
    </row>
    <row r="102" spans="1:10">
      <c r="A102" s="413"/>
      <c r="B102" s="413"/>
      <c r="C102" s="413"/>
      <c r="D102" s="413"/>
      <c r="E102" s="413"/>
      <c r="F102" s="414">
        <f>SUM(F49:F101)</f>
        <v>9094863.2599999998</v>
      </c>
      <c r="G102" s="414">
        <f t="shared" ref="G102:H102" si="0">SUM(G49:G101)</f>
        <v>7246524.3599999994</v>
      </c>
      <c r="H102" s="414">
        <f t="shared" si="0"/>
        <v>7212659.1899999995</v>
      </c>
      <c r="I102" s="413"/>
      <c r="J102" s="413"/>
    </row>
  </sheetData>
  <mergeCells count="26">
    <mergeCell ref="G75:G76"/>
    <mergeCell ref="A3:A46"/>
    <mergeCell ref="G5:G9"/>
    <mergeCell ref="H5:H9"/>
    <mergeCell ref="H16:H18"/>
    <mergeCell ref="H22:H23"/>
    <mergeCell ref="H24:H28"/>
    <mergeCell ref="G31:G32"/>
    <mergeCell ref="H31:H32"/>
    <mergeCell ref="G34:G35"/>
    <mergeCell ref="A1:J1"/>
    <mergeCell ref="B47:J47"/>
    <mergeCell ref="H75:H76"/>
    <mergeCell ref="A78:A92"/>
    <mergeCell ref="A93:A101"/>
    <mergeCell ref="G99:G100"/>
    <mergeCell ref="H99:H100"/>
    <mergeCell ref="H34:H35"/>
    <mergeCell ref="G36:G46"/>
    <mergeCell ref="H36:H46"/>
    <mergeCell ref="A49:A77"/>
    <mergeCell ref="F56:F58"/>
    <mergeCell ref="G56:G58"/>
    <mergeCell ref="H56:H58"/>
    <mergeCell ref="G71:G74"/>
    <mergeCell ref="H71:H74"/>
  </mergeCells>
  <pageMargins left="0.16" right="0.16" top="0.31" bottom="0.19" header="0.22" footer="0.16"/>
  <pageSetup paperSize="9" orientation="landscape" r:id="rId1"/>
</worksheet>
</file>

<file path=xl/worksheets/sheet16.xml><?xml version="1.0" encoding="utf-8"?>
<worksheet xmlns="http://schemas.openxmlformats.org/spreadsheetml/2006/main" xmlns:r="http://schemas.openxmlformats.org/officeDocument/2006/relationships">
  <dimension ref="A1:I44"/>
  <sheetViews>
    <sheetView workbookViewId="0">
      <selection activeCell="D28" sqref="D28"/>
    </sheetView>
  </sheetViews>
  <sheetFormatPr defaultRowHeight="15"/>
  <cols>
    <col min="4" max="4" width="61.28515625" bestFit="1" customWidth="1"/>
    <col min="5" max="7" width="12.7109375" bestFit="1" customWidth="1"/>
    <col min="9" max="9" width="7.7109375" customWidth="1"/>
  </cols>
  <sheetData>
    <row r="1" spans="1:9" ht="26.25">
      <c r="A1" s="785" t="s">
        <v>737</v>
      </c>
      <c r="B1" s="785"/>
      <c r="C1" s="785"/>
      <c r="D1" s="785"/>
      <c r="E1" s="785"/>
      <c r="F1" s="785"/>
      <c r="G1" s="785"/>
      <c r="H1" s="785"/>
      <c r="I1" s="785"/>
    </row>
    <row r="2" spans="1:9" ht="31.5">
      <c r="A2" s="362" t="s">
        <v>656</v>
      </c>
      <c r="B2" s="362" t="s">
        <v>723</v>
      </c>
      <c r="C2" s="362" t="s">
        <v>724</v>
      </c>
      <c r="D2" s="362" t="s">
        <v>725</v>
      </c>
      <c r="E2" s="362" t="s">
        <v>726</v>
      </c>
      <c r="F2" s="374" t="s">
        <v>732</v>
      </c>
      <c r="G2" s="374" t="s">
        <v>727</v>
      </c>
      <c r="H2" s="374" t="s">
        <v>730</v>
      </c>
      <c r="I2" s="374" t="s">
        <v>728</v>
      </c>
    </row>
    <row r="3" spans="1:9" ht="19.5" customHeight="1">
      <c r="A3" s="355">
        <v>1</v>
      </c>
      <c r="B3" s="370" t="s">
        <v>221</v>
      </c>
      <c r="C3" s="371" t="s">
        <v>222</v>
      </c>
      <c r="D3" s="391" t="s">
        <v>798</v>
      </c>
      <c r="E3" s="443">
        <v>1550000</v>
      </c>
      <c r="F3" s="443">
        <v>1550000</v>
      </c>
      <c r="G3" s="440">
        <v>1550000</v>
      </c>
      <c r="H3" s="375">
        <v>1</v>
      </c>
      <c r="I3" s="418" t="s">
        <v>655</v>
      </c>
    </row>
    <row r="4" spans="1:9" ht="19.5" customHeight="1">
      <c r="A4" s="355">
        <v>2</v>
      </c>
      <c r="B4" s="370" t="s">
        <v>221</v>
      </c>
      <c r="C4" s="371" t="s">
        <v>769</v>
      </c>
      <c r="D4" s="391" t="s">
        <v>797</v>
      </c>
      <c r="E4" s="443">
        <v>155000</v>
      </c>
      <c r="F4" s="786">
        <v>656500</v>
      </c>
      <c r="G4" s="786">
        <v>354000</v>
      </c>
      <c r="H4" s="375">
        <v>1</v>
      </c>
      <c r="I4" s="418" t="s">
        <v>655</v>
      </c>
    </row>
    <row r="5" spans="1:9" ht="19.5" customHeight="1">
      <c r="A5" s="355">
        <v>3</v>
      </c>
      <c r="B5" s="370" t="s">
        <v>221</v>
      </c>
      <c r="C5" s="371" t="s">
        <v>769</v>
      </c>
      <c r="D5" s="391" t="s">
        <v>794</v>
      </c>
      <c r="E5" s="443">
        <v>155000</v>
      </c>
      <c r="F5" s="787"/>
      <c r="G5" s="787"/>
      <c r="H5" s="375">
        <v>1</v>
      </c>
      <c r="I5" s="418" t="s">
        <v>655</v>
      </c>
    </row>
    <row r="6" spans="1:9" ht="19.5" customHeight="1">
      <c r="A6" s="355">
        <v>4</v>
      </c>
      <c r="B6" s="370" t="s">
        <v>221</v>
      </c>
      <c r="C6" s="371" t="s">
        <v>769</v>
      </c>
      <c r="D6" s="391" t="s">
        <v>793</v>
      </c>
      <c r="E6" s="443">
        <v>155000</v>
      </c>
      <c r="F6" s="788"/>
      <c r="G6" s="788"/>
      <c r="H6" s="375">
        <v>1</v>
      </c>
      <c r="I6" s="418" t="s">
        <v>655</v>
      </c>
    </row>
    <row r="7" spans="1:9" ht="19.5" customHeight="1">
      <c r="A7" s="355">
        <v>5</v>
      </c>
      <c r="B7" s="370" t="s">
        <v>221</v>
      </c>
      <c r="C7" s="371" t="s">
        <v>769</v>
      </c>
      <c r="D7" s="391" t="s">
        <v>792</v>
      </c>
      <c r="E7" s="443">
        <v>150000</v>
      </c>
      <c r="F7" s="440">
        <v>150000</v>
      </c>
      <c r="G7" s="440">
        <v>150000</v>
      </c>
      <c r="H7" s="375">
        <v>1</v>
      </c>
      <c r="I7" s="418" t="s">
        <v>655</v>
      </c>
    </row>
    <row r="8" spans="1:9" ht="19.5" customHeight="1">
      <c r="A8" s="355">
        <v>6</v>
      </c>
      <c r="B8" s="370" t="s">
        <v>221</v>
      </c>
      <c r="C8" s="371" t="s">
        <v>769</v>
      </c>
      <c r="D8" s="391" t="s">
        <v>791</v>
      </c>
      <c r="E8" s="443">
        <v>1997963.2</v>
      </c>
      <c r="F8" s="443">
        <v>1380000</v>
      </c>
      <c r="G8" s="443">
        <v>1628400</v>
      </c>
      <c r="H8" s="375">
        <v>1</v>
      </c>
      <c r="I8" s="418" t="s">
        <v>655</v>
      </c>
    </row>
    <row r="9" spans="1:9" ht="19.5" customHeight="1">
      <c r="A9" s="355">
        <v>7</v>
      </c>
      <c r="B9" s="370" t="s">
        <v>221</v>
      </c>
      <c r="C9" s="371" t="s">
        <v>769</v>
      </c>
      <c r="D9" s="391" t="s">
        <v>721</v>
      </c>
      <c r="E9" s="443">
        <v>82600</v>
      </c>
      <c r="F9" s="443">
        <v>70000</v>
      </c>
      <c r="G9" s="443">
        <v>82600</v>
      </c>
      <c r="H9" s="375">
        <v>1</v>
      </c>
      <c r="I9" s="418" t="s">
        <v>655</v>
      </c>
    </row>
    <row r="10" spans="1:9" ht="19.5" customHeight="1">
      <c r="A10" s="355">
        <v>8</v>
      </c>
      <c r="B10" s="370" t="s">
        <v>221</v>
      </c>
      <c r="C10" s="371" t="s">
        <v>769</v>
      </c>
      <c r="D10" s="391" t="s">
        <v>722</v>
      </c>
      <c r="E10" s="443">
        <v>33040</v>
      </c>
      <c r="F10" s="443">
        <v>33040</v>
      </c>
      <c r="G10" s="443">
        <v>33040</v>
      </c>
      <c r="H10" s="375">
        <v>1</v>
      </c>
      <c r="I10" s="418" t="s">
        <v>655</v>
      </c>
    </row>
    <row r="11" spans="1:9" ht="19.5" customHeight="1">
      <c r="A11" s="355">
        <v>9</v>
      </c>
      <c r="B11" s="370" t="s">
        <v>221</v>
      </c>
      <c r="C11" s="371" t="s">
        <v>769</v>
      </c>
      <c r="D11" s="391" t="s">
        <v>790</v>
      </c>
      <c r="E11" s="443">
        <v>45000</v>
      </c>
      <c r="F11" s="443">
        <v>45000</v>
      </c>
      <c r="G11" s="443">
        <v>45000</v>
      </c>
      <c r="H11" s="375">
        <v>1</v>
      </c>
      <c r="I11" s="418" t="s">
        <v>655</v>
      </c>
    </row>
    <row r="12" spans="1:9" ht="19.5" customHeight="1">
      <c r="A12" s="355">
        <v>10</v>
      </c>
      <c r="B12" s="370" t="s">
        <v>221</v>
      </c>
      <c r="C12" s="371" t="s">
        <v>769</v>
      </c>
      <c r="D12" s="391" t="s">
        <v>758</v>
      </c>
      <c r="E12" s="443">
        <v>53044.800000000003</v>
      </c>
      <c r="F12" s="443">
        <v>53044.800000000003</v>
      </c>
      <c r="G12" s="443">
        <v>53044.800000000003</v>
      </c>
      <c r="H12" s="375">
        <v>1</v>
      </c>
      <c r="I12" s="418" t="s">
        <v>655</v>
      </c>
    </row>
    <row r="13" spans="1:9" ht="19.5" customHeight="1">
      <c r="A13" s="355">
        <v>11</v>
      </c>
      <c r="B13" s="370" t="s">
        <v>221</v>
      </c>
      <c r="C13" s="371" t="s">
        <v>535</v>
      </c>
      <c r="D13" s="391" t="s">
        <v>789</v>
      </c>
      <c r="E13" s="443">
        <v>1750000</v>
      </c>
      <c r="F13" s="443">
        <v>1750000</v>
      </c>
      <c r="G13" s="784">
        <v>1000000</v>
      </c>
      <c r="H13" s="445">
        <v>0.5</v>
      </c>
      <c r="I13" s="446" t="s">
        <v>655</v>
      </c>
    </row>
    <row r="14" spans="1:9" ht="19.5" customHeight="1">
      <c r="A14" s="355">
        <v>12</v>
      </c>
      <c r="B14" s="370" t="s">
        <v>221</v>
      </c>
      <c r="C14" s="371" t="s">
        <v>535</v>
      </c>
      <c r="D14" s="391" t="s">
        <v>788</v>
      </c>
      <c r="E14" s="443">
        <v>175000</v>
      </c>
      <c r="F14" s="443">
        <v>175000</v>
      </c>
      <c r="G14" s="784"/>
      <c r="H14" s="375">
        <v>1</v>
      </c>
      <c r="I14" s="418" t="s">
        <v>655</v>
      </c>
    </row>
    <row r="15" spans="1:9" ht="19.5" customHeight="1">
      <c r="A15" s="355">
        <v>13</v>
      </c>
      <c r="B15" s="370" t="s">
        <v>221</v>
      </c>
      <c r="C15" s="371" t="s">
        <v>535</v>
      </c>
      <c r="D15" s="391" t="s">
        <v>787</v>
      </c>
      <c r="E15" s="443">
        <v>525000</v>
      </c>
      <c r="F15" s="443">
        <v>525000</v>
      </c>
      <c r="G15" s="784"/>
      <c r="H15" s="375">
        <v>1</v>
      </c>
      <c r="I15" s="418" t="s">
        <v>655</v>
      </c>
    </row>
    <row r="16" spans="1:9" ht="19.5" customHeight="1">
      <c r="A16" s="355">
        <v>14</v>
      </c>
      <c r="B16" s="370" t="s">
        <v>221</v>
      </c>
      <c r="C16" s="371" t="s">
        <v>535</v>
      </c>
      <c r="D16" s="410" t="s">
        <v>786</v>
      </c>
      <c r="E16" s="443">
        <v>160000</v>
      </c>
      <c r="F16" s="443">
        <v>120000</v>
      </c>
      <c r="G16" s="442">
        <v>141600</v>
      </c>
      <c r="H16" s="375">
        <v>1</v>
      </c>
      <c r="I16" s="418" t="s">
        <v>655</v>
      </c>
    </row>
    <row r="17" spans="1:9" ht="19.5" customHeight="1">
      <c r="A17" s="355">
        <v>15</v>
      </c>
      <c r="B17" s="370" t="s">
        <v>221</v>
      </c>
      <c r="C17" s="371" t="s">
        <v>535</v>
      </c>
      <c r="D17" s="391" t="s">
        <v>760</v>
      </c>
      <c r="E17" s="443">
        <v>33040</v>
      </c>
      <c r="F17" s="443">
        <v>28000</v>
      </c>
      <c r="G17" s="442">
        <v>33040</v>
      </c>
      <c r="H17" s="444">
        <v>1</v>
      </c>
      <c r="I17" s="418" t="s">
        <v>655</v>
      </c>
    </row>
    <row r="18" spans="1:9" ht="19.5" customHeight="1">
      <c r="A18" s="355">
        <v>16</v>
      </c>
      <c r="B18" s="370" t="s">
        <v>221</v>
      </c>
      <c r="C18" s="371" t="s">
        <v>535</v>
      </c>
      <c r="D18" s="391" t="s">
        <v>761</v>
      </c>
      <c r="E18" s="443">
        <v>24290</v>
      </c>
      <c r="F18" s="443">
        <v>20500</v>
      </c>
      <c r="G18" s="442">
        <v>24190</v>
      </c>
      <c r="H18" s="444">
        <v>1</v>
      </c>
      <c r="I18" s="418" t="s">
        <v>655</v>
      </c>
    </row>
    <row r="19" spans="1:9" ht="19.5" customHeight="1">
      <c r="A19" s="355">
        <v>17</v>
      </c>
      <c r="B19" s="370" t="s">
        <v>221</v>
      </c>
      <c r="C19" s="371" t="s">
        <v>548</v>
      </c>
      <c r="D19" s="391" t="s">
        <v>657</v>
      </c>
      <c r="E19" s="443">
        <v>525000</v>
      </c>
      <c r="F19" s="443">
        <v>525000</v>
      </c>
      <c r="G19" s="784">
        <v>1925000</v>
      </c>
      <c r="H19" s="375">
        <v>1</v>
      </c>
      <c r="I19" s="418" t="s">
        <v>655</v>
      </c>
    </row>
    <row r="20" spans="1:9" ht="19.5" customHeight="1">
      <c r="A20" s="355">
        <v>18</v>
      </c>
      <c r="B20" s="370" t="s">
        <v>221</v>
      </c>
      <c r="C20" s="371" t="s">
        <v>548</v>
      </c>
      <c r="D20" s="391" t="s">
        <v>550</v>
      </c>
      <c r="E20" s="443">
        <v>1400000</v>
      </c>
      <c r="F20" s="443">
        <v>1400000</v>
      </c>
      <c r="G20" s="784"/>
      <c r="H20" s="375">
        <v>1</v>
      </c>
      <c r="I20" s="418" t="s">
        <v>655</v>
      </c>
    </row>
    <row r="21" spans="1:9" ht="19.5" customHeight="1">
      <c r="A21" s="355">
        <v>19</v>
      </c>
      <c r="B21" s="370" t="s">
        <v>221</v>
      </c>
      <c r="C21" s="371" t="s">
        <v>564</v>
      </c>
      <c r="D21" s="391" t="s">
        <v>785</v>
      </c>
      <c r="E21" s="421">
        <v>1400000</v>
      </c>
      <c r="F21" s="443">
        <v>1400000</v>
      </c>
      <c r="G21" s="786">
        <v>5075000</v>
      </c>
      <c r="H21" s="375">
        <v>1</v>
      </c>
      <c r="I21" s="418" t="s">
        <v>655</v>
      </c>
    </row>
    <row r="22" spans="1:9" ht="19.5" customHeight="1">
      <c r="A22" s="355">
        <v>20</v>
      </c>
      <c r="B22" s="370" t="s">
        <v>221</v>
      </c>
      <c r="C22" s="371" t="s">
        <v>564</v>
      </c>
      <c r="D22" s="391" t="s">
        <v>784</v>
      </c>
      <c r="E22" s="421">
        <v>700000</v>
      </c>
      <c r="F22" s="421">
        <v>700000</v>
      </c>
      <c r="G22" s="787"/>
      <c r="H22" s="375">
        <v>1</v>
      </c>
      <c r="I22" s="418" t="s">
        <v>655</v>
      </c>
    </row>
    <row r="23" spans="1:9" ht="19.5" customHeight="1">
      <c r="A23" s="355">
        <v>21</v>
      </c>
      <c r="B23" s="370" t="s">
        <v>221</v>
      </c>
      <c r="C23" s="371" t="s">
        <v>564</v>
      </c>
      <c r="D23" s="391" t="s">
        <v>783</v>
      </c>
      <c r="E23" s="421">
        <v>700000</v>
      </c>
      <c r="F23" s="421">
        <v>700000</v>
      </c>
      <c r="G23" s="787"/>
      <c r="H23" s="375">
        <v>1</v>
      </c>
      <c r="I23" s="418" t="s">
        <v>655</v>
      </c>
    </row>
    <row r="24" spans="1:9" ht="19.5" customHeight="1">
      <c r="A24" s="355">
        <v>22</v>
      </c>
      <c r="B24" s="370" t="s">
        <v>221</v>
      </c>
      <c r="C24" s="371" t="s">
        <v>564</v>
      </c>
      <c r="D24" s="391" t="s">
        <v>782</v>
      </c>
      <c r="E24" s="421">
        <v>1225000</v>
      </c>
      <c r="F24" s="421">
        <v>1225000</v>
      </c>
      <c r="G24" s="787"/>
      <c r="H24" s="375">
        <v>1</v>
      </c>
      <c r="I24" s="418" t="s">
        <v>655</v>
      </c>
    </row>
    <row r="25" spans="1:9" ht="19.5" customHeight="1">
      <c r="A25" s="355">
        <v>23</v>
      </c>
      <c r="B25" s="370" t="s">
        <v>221</v>
      </c>
      <c r="C25" s="371" t="s">
        <v>564</v>
      </c>
      <c r="D25" s="391" t="s">
        <v>781</v>
      </c>
      <c r="E25" s="421">
        <v>1050000</v>
      </c>
      <c r="F25" s="421">
        <v>1050000</v>
      </c>
      <c r="G25" s="788"/>
      <c r="H25" s="375">
        <v>1</v>
      </c>
      <c r="I25" s="418" t="s">
        <v>655</v>
      </c>
    </row>
    <row r="26" spans="1:9" ht="19.5" customHeight="1">
      <c r="A26" s="355">
        <v>24</v>
      </c>
      <c r="B26" s="370" t="s">
        <v>221</v>
      </c>
      <c r="C26" s="371" t="s">
        <v>564</v>
      </c>
      <c r="D26" s="391" t="s">
        <v>738</v>
      </c>
      <c r="E26" s="421">
        <v>48310.23</v>
      </c>
      <c r="F26" s="421">
        <v>48310.23</v>
      </c>
      <c r="G26" s="421">
        <v>48310.23</v>
      </c>
      <c r="H26" s="375">
        <v>1</v>
      </c>
      <c r="I26" s="418" t="s">
        <v>655</v>
      </c>
    </row>
    <row r="27" spans="1:9" ht="33" customHeight="1">
      <c r="A27" s="355">
        <v>25</v>
      </c>
      <c r="B27" s="370" t="s">
        <v>221</v>
      </c>
      <c r="C27" s="371" t="s">
        <v>564</v>
      </c>
      <c r="D27" s="410" t="s">
        <v>739</v>
      </c>
      <c r="E27" s="421">
        <v>7670</v>
      </c>
      <c r="F27" s="421">
        <v>7670</v>
      </c>
      <c r="G27" s="441">
        <v>7670</v>
      </c>
      <c r="H27" s="375">
        <v>1</v>
      </c>
      <c r="I27" s="418" t="s">
        <v>655</v>
      </c>
    </row>
    <row r="28" spans="1:9" ht="29.25" customHeight="1">
      <c r="A28" s="355">
        <v>26</v>
      </c>
      <c r="B28" s="370" t="s">
        <v>221</v>
      </c>
      <c r="C28" s="371" t="s">
        <v>599</v>
      </c>
      <c r="D28" s="391" t="s">
        <v>581</v>
      </c>
      <c r="E28" s="443">
        <v>75979.199999999997</v>
      </c>
      <c r="F28" s="784">
        <v>111832.5</v>
      </c>
      <c r="G28" s="784">
        <v>131962.35</v>
      </c>
      <c r="H28" s="375">
        <v>1</v>
      </c>
      <c r="I28" s="418" t="s">
        <v>655</v>
      </c>
    </row>
    <row r="29" spans="1:9" ht="19.5" customHeight="1">
      <c r="A29" s="355">
        <v>27</v>
      </c>
      <c r="B29" s="370" t="s">
        <v>221</v>
      </c>
      <c r="C29" s="371" t="s">
        <v>599</v>
      </c>
      <c r="D29" s="391" t="s">
        <v>583</v>
      </c>
      <c r="E29" s="443">
        <v>60000</v>
      </c>
      <c r="F29" s="784"/>
      <c r="G29" s="784"/>
      <c r="H29" s="375">
        <v>1</v>
      </c>
      <c r="I29" s="418" t="s">
        <v>655</v>
      </c>
    </row>
    <row r="30" spans="1:9" ht="19.5" customHeight="1">
      <c r="A30" s="355">
        <v>28</v>
      </c>
      <c r="B30" s="373" t="s">
        <v>221</v>
      </c>
      <c r="C30" s="371" t="s">
        <v>599</v>
      </c>
      <c r="D30" s="391" t="s">
        <v>582</v>
      </c>
      <c r="E30" s="443">
        <v>300000</v>
      </c>
      <c r="F30" s="443">
        <v>252867.72</v>
      </c>
      <c r="G30" s="440">
        <v>298383.90000000002</v>
      </c>
      <c r="H30" s="375">
        <v>1</v>
      </c>
      <c r="I30" s="418" t="s">
        <v>655</v>
      </c>
    </row>
    <row r="31" spans="1:9" ht="19.5" customHeight="1">
      <c r="A31" s="355">
        <v>29</v>
      </c>
      <c r="B31" s="373" t="s">
        <v>221</v>
      </c>
      <c r="C31" s="371" t="s">
        <v>599</v>
      </c>
      <c r="D31" s="391" t="s">
        <v>584</v>
      </c>
      <c r="E31" s="443">
        <v>100000</v>
      </c>
      <c r="F31" s="784">
        <v>168662.5</v>
      </c>
      <c r="G31" s="784">
        <v>199021.75</v>
      </c>
      <c r="H31" s="375">
        <v>1</v>
      </c>
      <c r="I31" s="418" t="s">
        <v>655</v>
      </c>
    </row>
    <row r="32" spans="1:9" ht="19.5" customHeight="1">
      <c r="A32" s="355">
        <v>30</v>
      </c>
      <c r="B32" s="373" t="s">
        <v>221</v>
      </c>
      <c r="C32" s="371" t="s">
        <v>599</v>
      </c>
      <c r="D32" s="391" t="s">
        <v>585</v>
      </c>
      <c r="E32" s="443">
        <v>100000</v>
      </c>
      <c r="F32" s="784"/>
      <c r="G32" s="784"/>
      <c r="H32" s="375">
        <v>1</v>
      </c>
      <c r="I32" s="418" t="s">
        <v>655</v>
      </c>
    </row>
    <row r="33" spans="1:9" ht="19.5" customHeight="1">
      <c r="A33" s="355">
        <v>31</v>
      </c>
      <c r="B33" s="373" t="s">
        <v>221</v>
      </c>
      <c r="C33" s="371" t="s">
        <v>602</v>
      </c>
      <c r="D33" s="391" t="s">
        <v>780</v>
      </c>
      <c r="E33" s="443">
        <v>375000</v>
      </c>
      <c r="F33" s="784">
        <v>1590000</v>
      </c>
      <c r="G33" s="784">
        <v>1412678.88</v>
      </c>
      <c r="H33" s="375">
        <v>1</v>
      </c>
      <c r="I33" s="418" t="s">
        <v>655</v>
      </c>
    </row>
    <row r="34" spans="1:9" ht="19.5" customHeight="1">
      <c r="A34" s="355">
        <v>32</v>
      </c>
      <c r="B34" s="373" t="s">
        <v>221</v>
      </c>
      <c r="C34" s="371" t="s">
        <v>602</v>
      </c>
      <c r="D34" s="391" t="s">
        <v>779</v>
      </c>
      <c r="E34" s="443">
        <v>345000</v>
      </c>
      <c r="F34" s="784"/>
      <c r="G34" s="784"/>
      <c r="H34" s="375">
        <v>1</v>
      </c>
      <c r="I34" s="418" t="s">
        <v>655</v>
      </c>
    </row>
    <row r="35" spans="1:9" ht="19.5" customHeight="1">
      <c r="A35" s="355">
        <v>33</v>
      </c>
      <c r="B35" s="373" t="s">
        <v>221</v>
      </c>
      <c r="C35" s="371" t="s">
        <v>602</v>
      </c>
      <c r="D35" s="391" t="s">
        <v>778</v>
      </c>
      <c r="E35" s="443">
        <v>200000</v>
      </c>
      <c r="F35" s="784"/>
      <c r="G35" s="784"/>
      <c r="H35" s="375">
        <v>1</v>
      </c>
      <c r="I35" s="418" t="s">
        <v>655</v>
      </c>
    </row>
    <row r="36" spans="1:9" ht="19.5" customHeight="1">
      <c r="A36" s="355">
        <v>34</v>
      </c>
      <c r="B36" s="373" t="s">
        <v>221</v>
      </c>
      <c r="C36" s="371" t="s">
        <v>602</v>
      </c>
      <c r="D36" s="391" t="s">
        <v>777</v>
      </c>
      <c r="E36" s="443">
        <v>68000</v>
      </c>
      <c r="F36" s="784"/>
      <c r="G36" s="784"/>
      <c r="H36" s="375">
        <v>1</v>
      </c>
      <c r="I36" s="418" t="s">
        <v>655</v>
      </c>
    </row>
    <row r="37" spans="1:9" ht="19.5" customHeight="1">
      <c r="A37" s="355">
        <v>35</v>
      </c>
      <c r="B37" s="373" t="s">
        <v>221</v>
      </c>
      <c r="C37" s="371" t="s">
        <v>602</v>
      </c>
      <c r="D37" s="391" t="s">
        <v>776</v>
      </c>
      <c r="E37" s="443">
        <v>68000</v>
      </c>
      <c r="F37" s="784"/>
      <c r="G37" s="784"/>
      <c r="H37" s="375">
        <v>1</v>
      </c>
      <c r="I37" s="418" t="s">
        <v>655</v>
      </c>
    </row>
    <row r="38" spans="1:9" ht="19.5" customHeight="1">
      <c r="A38" s="355">
        <v>36</v>
      </c>
      <c r="B38" s="373" t="s">
        <v>221</v>
      </c>
      <c r="C38" s="371" t="s">
        <v>602</v>
      </c>
      <c r="D38" s="391" t="s">
        <v>775</v>
      </c>
      <c r="E38" s="443">
        <v>68000</v>
      </c>
      <c r="F38" s="784"/>
      <c r="G38" s="784"/>
      <c r="H38" s="375">
        <v>1</v>
      </c>
      <c r="I38" s="418" t="s">
        <v>655</v>
      </c>
    </row>
    <row r="39" spans="1:9" ht="19.5" customHeight="1">
      <c r="A39" s="355">
        <v>37</v>
      </c>
      <c r="B39" s="373" t="s">
        <v>221</v>
      </c>
      <c r="C39" s="371" t="s">
        <v>602</v>
      </c>
      <c r="D39" s="391" t="s">
        <v>774</v>
      </c>
      <c r="E39" s="443">
        <v>217000</v>
      </c>
      <c r="F39" s="784"/>
      <c r="G39" s="784"/>
      <c r="H39" s="375">
        <v>1</v>
      </c>
      <c r="I39" s="418" t="s">
        <v>655</v>
      </c>
    </row>
    <row r="40" spans="1:9" ht="19.5" customHeight="1">
      <c r="A40" s="355">
        <v>38</v>
      </c>
      <c r="B40" s="373" t="s">
        <v>221</v>
      </c>
      <c r="C40" s="371" t="s">
        <v>602</v>
      </c>
      <c r="D40" s="391" t="s">
        <v>773</v>
      </c>
      <c r="E40" s="443">
        <v>110000</v>
      </c>
      <c r="F40" s="784"/>
      <c r="G40" s="784"/>
      <c r="H40" s="375">
        <v>1</v>
      </c>
      <c r="I40" s="418" t="s">
        <v>655</v>
      </c>
    </row>
    <row r="41" spans="1:9" ht="19.5" customHeight="1">
      <c r="A41" s="355">
        <v>39</v>
      </c>
      <c r="B41" s="373" t="s">
        <v>221</v>
      </c>
      <c r="C41" s="371" t="s">
        <v>602</v>
      </c>
      <c r="D41" s="391" t="s">
        <v>772</v>
      </c>
      <c r="E41" s="443">
        <v>200000</v>
      </c>
      <c r="F41" s="784"/>
      <c r="G41" s="784"/>
      <c r="H41" s="375">
        <v>1</v>
      </c>
      <c r="I41" s="418" t="s">
        <v>655</v>
      </c>
    </row>
    <row r="42" spans="1:9" ht="19.5" customHeight="1">
      <c r="A42" s="355">
        <v>40</v>
      </c>
      <c r="B42" s="373" t="s">
        <v>221</v>
      </c>
      <c r="C42" s="371" t="s">
        <v>602</v>
      </c>
      <c r="D42" s="391" t="s">
        <v>771</v>
      </c>
      <c r="E42" s="443">
        <v>130000</v>
      </c>
      <c r="F42" s="784"/>
      <c r="G42" s="784"/>
      <c r="H42" s="375">
        <v>1</v>
      </c>
      <c r="I42" s="418" t="s">
        <v>655</v>
      </c>
    </row>
    <row r="43" spans="1:9" ht="19.5" customHeight="1">
      <c r="A43" s="355">
        <v>41</v>
      </c>
      <c r="B43" s="373" t="s">
        <v>221</v>
      </c>
      <c r="C43" s="371" t="s">
        <v>602</v>
      </c>
      <c r="D43" s="391" t="s">
        <v>770</v>
      </c>
      <c r="E43" s="443">
        <v>200000</v>
      </c>
      <c r="F43" s="784"/>
      <c r="G43" s="784"/>
      <c r="H43" s="375">
        <v>1</v>
      </c>
      <c r="I43" s="418" t="s">
        <v>655</v>
      </c>
    </row>
    <row r="44" spans="1:9" ht="19.5" customHeight="1">
      <c r="A44" s="842" t="s">
        <v>736</v>
      </c>
      <c r="B44" s="842"/>
      <c r="C44" s="842"/>
      <c r="D44" s="842"/>
      <c r="E44" s="402">
        <f>SUM(E3:E43)</f>
        <v>16716937.43</v>
      </c>
      <c r="F44" s="402">
        <f>SUM(F3:F43)</f>
        <v>15735427.750000002</v>
      </c>
      <c r="G44" s="402">
        <f>SUM(G3:G43)</f>
        <v>14192941.91</v>
      </c>
      <c r="H44" s="439"/>
      <c r="I44" s="439"/>
    </row>
  </sheetData>
  <mergeCells count="13">
    <mergeCell ref="G21:G25"/>
    <mergeCell ref="A1:I1"/>
    <mergeCell ref="F4:F6"/>
    <mergeCell ref="G4:G6"/>
    <mergeCell ref="G13:G15"/>
    <mergeCell ref="G19:G20"/>
    <mergeCell ref="A44:D44"/>
    <mergeCell ref="F28:F29"/>
    <mergeCell ref="G28:G29"/>
    <mergeCell ref="F31:F32"/>
    <mergeCell ref="G31:G32"/>
    <mergeCell ref="F33:F43"/>
    <mergeCell ref="G33:G43"/>
  </mergeCells>
  <pageMargins left="0.16" right="0.22" top="0.3" bottom="0.23" header="0.22" footer="0.16"/>
  <pageSetup paperSize="9" orientation="landscape" r:id="rId1"/>
</worksheet>
</file>

<file path=xl/worksheets/sheet17.xml><?xml version="1.0" encoding="utf-8"?>
<worksheet xmlns="http://schemas.openxmlformats.org/spreadsheetml/2006/main" xmlns:r="http://schemas.openxmlformats.org/officeDocument/2006/relationships">
  <dimension ref="A1:J12"/>
  <sheetViews>
    <sheetView workbookViewId="0">
      <selection activeCell="A3" sqref="A3:J9"/>
    </sheetView>
  </sheetViews>
  <sheetFormatPr defaultRowHeight="15"/>
  <cols>
    <col min="1" max="1" width="6.5703125" customWidth="1"/>
    <col min="2" max="2" width="11" customWidth="1"/>
    <col min="3" max="3" width="9.85546875" customWidth="1"/>
    <col min="4" max="4" width="13.140625" customWidth="1"/>
    <col min="5" max="5" width="35.28515625" customWidth="1"/>
    <col min="6" max="6" width="16.7109375" customWidth="1"/>
    <col min="7" max="7" width="15.5703125" customWidth="1"/>
    <col min="8" max="8" width="12.7109375" customWidth="1"/>
    <col min="9" max="9" width="9.85546875" customWidth="1"/>
    <col min="10" max="10" width="12.140625" customWidth="1"/>
  </cols>
  <sheetData>
    <row r="1" spans="1:10" ht="30" customHeight="1">
      <c r="A1" s="843" t="s">
        <v>816</v>
      </c>
      <c r="B1" s="843"/>
      <c r="C1" s="843"/>
      <c r="D1" s="843"/>
      <c r="E1" s="843"/>
      <c r="F1" s="843"/>
      <c r="G1" s="843"/>
      <c r="H1" s="843"/>
      <c r="I1" s="843"/>
      <c r="J1" s="843"/>
    </row>
    <row r="2" spans="1:10" ht="57" customHeight="1">
      <c r="A2" s="469" t="s">
        <v>817</v>
      </c>
      <c r="B2" s="469" t="s">
        <v>747</v>
      </c>
      <c r="C2" s="469" t="s">
        <v>643</v>
      </c>
      <c r="D2" s="469" t="s">
        <v>644</v>
      </c>
      <c r="E2" s="469" t="s">
        <v>645</v>
      </c>
      <c r="F2" s="469" t="s">
        <v>646</v>
      </c>
      <c r="G2" s="469" t="s">
        <v>812</v>
      </c>
      <c r="H2" s="469" t="s">
        <v>748</v>
      </c>
      <c r="I2" s="469" t="s">
        <v>813</v>
      </c>
      <c r="J2" s="469" t="s">
        <v>814</v>
      </c>
    </row>
    <row r="3" spans="1:10" ht="57" customHeight="1">
      <c r="A3" s="355">
        <v>1</v>
      </c>
      <c r="B3" s="355" t="s">
        <v>215</v>
      </c>
      <c r="C3" s="373" t="s">
        <v>221</v>
      </c>
      <c r="D3" s="460" t="s">
        <v>535</v>
      </c>
      <c r="E3" s="410" t="s">
        <v>634</v>
      </c>
      <c r="F3" s="464">
        <v>1750000</v>
      </c>
      <c r="G3" s="465">
        <v>1750000</v>
      </c>
      <c r="H3" s="465">
        <v>1750000</v>
      </c>
      <c r="I3" s="444">
        <v>0.95</v>
      </c>
      <c r="J3" s="471" t="s">
        <v>639</v>
      </c>
    </row>
    <row r="4" spans="1:10" ht="57" customHeight="1">
      <c r="A4" s="355">
        <v>2</v>
      </c>
      <c r="B4" s="355" t="s">
        <v>217</v>
      </c>
      <c r="C4" s="373" t="s">
        <v>223</v>
      </c>
      <c r="D4" s="460" t="s">
        <v>535</v>
      </c>
      <c r="E4" s="410" t="s">
        <v>546</v>
      </c>
      <c r="F4" s="467">
        <v>220000</v>
      </c>
      <c r="G4" s="466"/>
      <c r="H4" s="466"/>
      <c r="I4" s="470"/>
      <c r="J4" s="471" t="s">
        <v>815</v>
      </c>
    </row>
    <row r="5" spans="1:10" ht="57" customHeight="1">
      <c r="A5" s="355">
        <v>3</v>
      </c>
      <c r="B5" s="355" t="s">
        <v>217</v>
      </c>
      <c r="C5" s="373" t="s">
        <v>223</v>
      </c>
      <c r="D5" s="460" t="s">
        <v>522</v>
      </c>
      <c r="E5" s="410" t="s">
        <v>678</v>
      </c>
      <c r="F5" s="467">
        <v>212400</v>
      </c>
      <c r="G5" s="467">
        <v>180000</v>
      </c>
      <c r="H5" s="355"/>
      <c r="I5" s="426">
        <v>0.3</v>
      </c>
      <c r="J5" s="471" t="s">
        <v>639</v>
      </c>
    </row>
    <row r="6" spans="1:10" ht="57" customHeight="1">
      <c r="A6" s="355">
        <v>4</v>
      </c>
      <c r="B6" s="355" t="s">
        <v>217</v>
      </c>
      <c r="C6" s="358" t="s">
        <v>223</v>
      </c>
      <c r="D6" s="364" t="s">
        <v>522</v>
      </c>
      <c r="E6" s="360" t="s">
        <v>685</v>
      </c>
      <c r="F6" s="464">
        <v>250000</v>
      </c>
      <c r="G6" s="464">
        <v>212000</v>
      </c>
      <c r="H6" s="464"/>
      <c r="I6" s="426">
        <v>0.05</v>
      </c>
      <c r="J6" s="358" t="s">
        <v>639</v>
      </c>
    </row>
    <row r="7" spans="1:10" ht="57" customHeight="1">
      <c r="A7" s="355">
        <v>5</v>
      </c>
      <c r="B7" s="468" t="s">
        <v>216</v>
      </c>
      <c r="C7" s="358" t="s">
        <v>223</v>
      </c>
      <c r="D7" s="358" t="s">
        <v>522</v>
      </c>
      <c r="E7" s="359" t="s">
        <v>518</v>
      </c>
      <c r="F7" s="464">
        <v>182900</v>
      </c>
      <c r="G7" s="383">
        <v>155000</v>
      </c>
      <c r="H7" s="372">
        <v>81466.28</v>
      </c>
      <c r="I7" s="426">
        <v>0.8</v>
      </c>
      <c r="J7" s="358" t="s">
        <v>799</v>
      </c>
    </row>
    <row r="8" spans="1:10" ht="57" customHeight="1">
      <c r="A8" s="355">
        <v>6</v>
      </c>
      <c r="B8" s="468" t="s">
        <v>216</v>
      </c>
      <c r="C8" s="358" t="s">
        <v>223</v>
      </c>
      <c r="D8" s="358" t="s">
        <v>522</v>
      </c>
      <c r="E8" s="359" t="s">
        <v>519</v>
      </c>
      <c r="F8" s="464">
        <v>360196.26</v>
      </c>
      <c r="G8" s="383">
        <v>272000</v>
      </c>
      <c r="H8" s="372"/>
      <c r="I8" s="426">
        <v>0.05</v>
      </c>
      <c r="J8" s="358" t="s">
        <v>639</v>
      </c>
    </row>
    <row r="9" spans="1:10" ht="57" customHeight="1">
      <c r="A9" s="355">
        <v>7</v>
      </c>
      <c r="B9" s="468" t="s">
        <v>216</v>
      </c>
      <c r="C9" s="358" t="s">
        <v>223</v>
      </c>
      <c r="D9" s="358" t="s">
        <v>522</v>
      </c>
      <c r="E9" s="398" t="s">
        <v>517</v>
      </c>
      <c r="F9" s="464">
        <v>420000</v>
      </c>
      <c r="G9" s="464">
        <v>355000</v>
      </c>
      <c r="H9" s="372"/>
      <c r="I9" s="426">
        <v>0.05</v>
      </c>
      <c r="J9" s="358" t="s">
        <v>639</v>
      </c>
    </row>
    <row r="10" spans="1:10" ht="22.5" customHeight="1"/>
    <row r="11" spans="1:10" ht="22.5" customHeight="1"/>
    <row r="12" spans="1:10" ht="22.5" customHeight="1"/>
  </sheetData>
  <mergeCells count="1">
    <mergeCell ref="A1:J1"/>
  </mergeCells>
  <pageMargins left="0.17" right="0.16" top="0.5" bottom="0.27" header="0.22" footer="0.16"/>
  <pageSetup paperSize="9" orientation="landscape" r:id="rId1"/>
</worksheet>
</file>

<file path=xl/worksheets/sheet2.xml><?xml version="1.0" encoding="utf-8"?>
<worksheet xmlns="http://schemas.openxmlformats.org/spreadsheetml/2006/main" xmlns:r="http://schemas.openxmlformats.org/officeDocument/2006/relationships">
  <sheetPr codeName="Sayfa2"/>
  <dimension ref="A1:AE32"/>
  <sheetViews>
    <sheetView view="pageBreakPreview" zoomScale="60" workbookViewId="0">
      <selection activeCell="D22" sqref="D22"/>
    </sheetView>
  </sheetViews>
  <sheetFormatPr defaultRowHeight="15"/>
  <cols>
    <col min="2" max="2" width="22.140625" customWidth="1"/>
    <col min="3" max="3" width="41.28515625" bestFit="1" customWidth="1"/>
    <col min="4" max="4" width="30.28515625" customWidth="1"/>
    <col min="5" max="5" width="34" customWidth="1"/>
    <col min="6" max="6" width="38.85546875" customWidth="1"/>
    <col min="7" max="7" width="22.140625" customWidth="1"/>
    <col min="8" max="10" width="25.28515625" customWidth="1"/>
    <col min="13" max="13" width="21" customWidth="1"/>
  </cols>
  <sheetData>
    <row r="1" spans="1:31">
      <c r="A1" s="6"/>
      <c r="B1" s="17"/>
      <c r="C1" s="2"/>
      <c r="D1" s="2"/>
      <c r="E1" s="2"/>
      <c r="F1" s="2"/>
      <c r="G1" s="2"/>
      <c r="H1" s="2"/>
      <c r="I1" s="2"/>
      <c r="J1" s="2"/>
      <c r="K1" s="2"/>
      <c r="L1" s="2"/>
      <c r="M1" s="2"/>
      <c r="N1" s="2"/>
      <c r="O1" s="2"/>
      <c r="P1" s="2"/>
      <c r="Q1" s="2"/>
      <c r="R1" s="2"/>
      <c r="S1" s="2"/>
      <c r="T1" s="2"/>
      <c r="U1" s="2"/>
      <c r="V1" s="2"/>
      <c r="W1" s="2"/>
      <c r="X1" s="2"/>
      <c r="Y1" s="2"/>
      <c r="Z1" s="2"/>
      <c r="AA1" s="2"/>
      <c r="AB1" s="2"/>
      <c r="AC1" s="2"/>
    </row>
    <row r="2" spans="1:31" ht="47.25" customHeight="1" thickBot="1">
      <c r="A2" s="701" t="s">
        <v>78</v>
      </c>
      <c r="B2" s="701"/>
      <c r="C2" s="701"/>
      <c r="D2" s="701"/>
      <c r="E2" s="701"/>
      <c r="F2" s="701"/>
      <c r="G2" s="701"/>
      <c r="H2" s="701"/>
      <c r="I2" s="701"/>
      <c r="J2" s="701"/>
      <c r="K2" s="7"/>
      <c r="L2" s="8"/>
      <c r="M2" s="8"/>
      <c r="N2" s="8"/>
      <c r="O2" s="2"/>
      <c r="P2" s="2"/>
      <c r="Q2" s="2"/>
      <c r="R2" s="2"/>
      <c r="S2" s="2"/>
      <c r="T2" s="2"/>
      <c r="U2" s="2"/>
      <c r="V2" s="2"/>
      <c r="W2" s="2"/>
      <c r="X2" s="2"/>
      <c r="Y2" s="2"/>
      <c r="Z2" s="2"/>
      <c r="AA2" s="2"/>
      <c r="AB2" s="2"/>
      <c r="AC2" s="2"/>
    </row>
    <row r="3" spans="1:31" ht="61.5" thickBot="1">
      <c r="A3" s="702" t="s">
        <v>0</v>
      </c>
      <c r="B3" s="705" t="s">
        <v>24</v>
      </c>
      <c r="C3" s="706"/>
      <c r="D3" s="310" t="s">
        <v>79</v>
      </c>
      <c r="E3" s="311" t="s">
        <v>80</v>
      </c>
      <c r="F3" s="312" t="s">
        <v>81</v>
      </c>
      <c r="G3" s="313" t="s">
        <v>82</v>
      </c>
      <c r="H3" s="314" t="s">
        <v>83</v>
      </c>
      <c r="I3" s="315" t="s">
        <v>84</v>
      </c>
      <c r="J3" s="316" t="s">
        <v>85</v>
      </c>
      <c r="K3" s="9"/>
      <c r="L3" s="10"/>
      <c r="M3" s="9"/>
      <c r="N3" s="9"/>
      <c r="O3" s="9"/>
      <c r="P3" s="10"/>
      <c r="Q3" s="11"/>
      <c r="R3" s="11"/>
      <c r="S3" s="11"/>
      <c r="T3" s="11"/>
      <c r="U3" s="11"/>
      <c r="V3" s="11"/>
      <c r="W3" s="11"/>
      <c r="X3" s="11"/>
      <c r="Y3" s="11"/>
      <c r="Z3" s="11"/>
      <c r="AA3" s="11"/>
      <c r="AB3" s="11"/>
      <c r="AC3" s="11"/>
    </row>
    <row r="4" spans="1:31" ht="21" thickBot="1">
      <c r="A4" s="703"/>
      <c r="B4" s="707"/>
      <c r="C4" s="708"/>
      <c r="D4" s="310" t="s">
        <v>10</v>
      </c>
      <c r="E4" s="311" t="s">
        <v>11</v>
      </c>
      <c r="F4" s="312" t="s">
        <v>12</v>
      </c>
      <c r="G4" s="313" t="s">
        <v>13</v>
      </c>
      <c r="H4" s="314" t="s">
        <v>86</v>
      </c>
      <c r="I4" s="315" t="s">
        <v>15</v>
      </c>
      <c r="J4" s="316" t="s">
        <v>200</v>
      </c>
      <c r="K4" s="9"/>
      <c r="L4" s="10"/>
      <c r="M4" s="9"/>
      <c r="N4" s="9"/>
      <c r="O4" s="9"/>
      <c r="P4" s="10"/>
      <c r="Q4" s="11"/>
      <c r="R4" s="11"/>
      <c r="S4" s="11"/>
      <c r="T4" s="11"/>
      <c r="U4" s="11"/>
      <c r="V4" s="11"/>
      <c r="W4" s="11"/>
      <c r="X4" s="11"/>
      <c r="Y4" s="11"/>
      <c r="Z4" s="11"/>
      <c r="AA4" s="11"/>
      <c r="AB4" s="11"/>
      <c r="AC4" s="11"/>
    </row>
    <row r="5" spans="1:31" ht="21" thickBot="1">
      <c r="A5" s="703"/>
      <c r="B5" s="709" t="s">
        <v>87</v>
      </c>
      <c r="C5" s="710"/>
      <c r="D5" s="326">
        <f>'2018 İÇMESUYU ALT DAĞ.'!L31</f>
        <v>4382350</v>
      </c>
      <c r="E5" s="327"/>
      <c r="F5" s="328">
        <f>'2018 İÇMESUYU ALT DAĞ.'!L31</f>
        <v>4382350</v>
      </c>
      <c r="G5" s="329"/>
      <c r="H5" s="330">
        <f>'2018 İÇMESUYU ALT DAĞ.'!M31</f>
        <v>3593254.02</v>
      </c>
      <c r="I5" s="331">
        <f>'2018 İÇMESUYU ALT DAĞ.'!N31</f>
        <v>4190371.0055999998</v>
      </c>
      <c r="J5" s="332">
        <f>F5+G5-I5</f>
        <v>191978.9944000002</v>
      </c>
      <c r="K5" s="14"/>
      <c r="L5" s="2"/>
      <c r="M5" s="12"/>
      <c r="N5" s="12"/>
      <c r="O5" s="12"/>
      <c r="P5" s="12"/>
      <c r="Q5" s="12"/>
      <c r="R5" s="12"/>
      <c r="S5" s="12"/>
      <c r="T5" s="12"/>
      <c r="U5" s="2"/>
      <c r="V5" s="2"/>
      <c r="W5" s="2"/>
      <c r="X5" s="2"/>
      <c r="Y5" s="2"/>
      <c r="Z5" s="2"/>
      <c r="AA5" s="2"/>
      <c r="AB5" s="2"/>
      <c r="AC5" s="2"/>
    </row>
    <row r="6" spans="1:31" ht="21" thickBot="1">
      <c r="A6" s="703"/>
      <c r="B6" s="711" t="s">
        <v>3</v>
      </c>
      <c r="C6" s="712"/>
      <c r="D6" s="326">
        <f>'2018 YOL İZLEME ALT DAĞ.'!N47</f>
        <v>15334288.23</v>
      </c>
      <c r="E6" s="327"/>
      <c r="F6" s="328">
        <f>'2018 YOL İZLEME ALT DAĞ.'!N47</f>
        <v>15334288.23</v>
      </c>
      <c r="G6" s="329"/>
      <c r="H6" s="330">
        <f>'2018 YOL İZLEME ALT DAĞ.'!O47</f>
        <v>14700546.840000002</v>
      </c>
      <c r="I6" s="331">
        <f>'2018 YOL İZLEME ALT DAĞ.'!P47</f>
        <v>15326068.8158</v>
      </c>
      <c r="J6" s="332">
        <f t="shared" ref="J6:J21" si="0">F6+G6-I6</f>
        <v>8219.4142000004649</v>
      </c>
      <c r="K6" s="14"/>
      <c r="L6" s="12"/>
      <c r="M6" s="12"/>
      <c r="N6" s="12"/>
      <c r="O6" s="12"/>
      <c r="P6" s="12"/>
      <c r="Q6" s="12"/>
      <c r="R6" s="12"/>
      <c r="S6" s="12"/>
      <c r="T6" s="12"/>
      <c r="U6" s="2"/>
      <c r="V6" s="2"/>
      <c r="W6" s="2"/>
      <c r="X6" s="2"/>
      <c r="Y6" s="2"/>
      <c r="Z6" s="2"/>
      <c r="AA6" s="2"/>
      <c r="AB6" s="2"/>
      <c r="AC6" s="2"/>
    </row>
    <row r="7" spans="1:31" ht="21" thickBot="1">
      <c r="A7" s="703"/>
      <c r="B7" s="711" t="s">
        <v>4</v>
      </c>
      <c r="C7" s="712"/>
      <c r="D7" s="326">
        <f>'2018 SULAMA ALT DAĞ.'!J21</f>
        <v>2873237</v>
      </c>
      <c r="E7" s="327"/>
      <c r="F7" s="328">
        <f>'2018 SULAMA ALT DAĞ.'!J21</f>
        <v>2873237</v>
      </c>
      <c r="G7" s="329"/>
      <c r="H7" s="330">
        <f>'2018 SULAMA ALT DAĞ.'!K21</f>
        <v>2407940.6799999997</v>
      </c>
      <c r="I7" s="331">
        <f>'2018 SULAMA ALT DAĞ.'!L21</f>
        <v>2825231.1500000004</v>
      </c>
      <c r="J7" s="332">
        <f t="shared" si="0"/>
        <v>48005.849999999627</v>
      </c>
      <c r="K7" s="15"/>
      <c r="L7" s="12"/>
      <c r="M7" s="12"/>
      <c r="N7" s="12"/>
      <c r="O7" s="12"/>
      <c r="P7" s="12"/>
      <c r="Q7" s="12"/>
      <c r="R7" s="12"/>
      <c r="S7" s="12"/>
      <c r="T7" s="12"/>
      <c r="U7" s="2"/>
      <c r="V7" s="2"/>
      <c r="W7" s="2"/>
      <c r="X7" s="2"/>
      <c r="Y7" s="2"/>
      <c r="Z7" s="2"/>
      <c r="AA7" s="2"/>
      <c r="AB7" s="2"/>
      <c r="AC7" s="2"/>
    </row>
    <row r="8" spans="1:31" ht="21" thickBot="1">
      <c r="A8" s="703"/>
      <c r="B8" s="713" t="s">
        <v>5</v>
      </c>
      <c r="C8" s="714"/>
      <c r="D8" s="326">
        <f>'2018 ATIKSU ALT '!L13</f>
        <v>1625001.68</v>
      </c>
      <c r="E8" s="327"/>
      <c r="F8" s="328">
        <f>'2018 ATIKSU ALT '!L13</f>
        <v>1625001.68</v>
      </c>
      <c r="G8" s="329"/>
      <c r="H8" s="330">
        <f>'2018 ATIKSU ALT '!M13</f>
        <v>1380289.14</v>
      </c>
      <c r="I8" s="331">
        <f>'2018 ATIKSU ALT '!N13</f>
        <v>1624331.1740000001</v>
      </c>
      <c r="J8" s="332">
        <f t="shared" si="0"/>
        <v>670.50599999981932</v>
      </c>
      <c r="K8" s="15"/>
      <c r="L8" s="12"/>
      <c r="M8" s="12"/>
      <c r="N8" s="12"/>
      <c r="O8" s="12"/>
      <c r="P8" s="12"/>
      <c r="Q8" s="12"/>
      <c r="R8" s="12"/>
      <c r="S8" s="12"/>
      <c r="T8" s="12"/>
      <c r="U8" s="2"/>
      <c r="V8" s="2"/>
      <c r="W8" s="2"/>
      <c r="X8" s="2"/>
      <c r="Y8" s="2"/>
      <c r="Z8" s="2"/>
      <c r="AA8" s="2"/>
      <c r="AB8" s="2"/>
      <c r="AC8" s="2"/>
    </row>
    <row r="9" spans="1:31" ht="18.75" customHeight="1" thickBot="1">
      <c r="A9" s="704"/>
      <c r="B9" s="721" t="s">
        <v>88</v>
      </c>
      <c r="C9" s="317" t="s">
        <v>89</v>
      </c>
      <c r="D9" s="333"/>
      <c r="E9" s="327"/>
      <c r="F9" s="328"/>
      <c r="G9" s="329"/>
      <c r="H9" s="330"/>
      <c r="I9" s="331">
        <v>0</v>
      </c>
      <c r="J9" s="332">
        <f t="shared" si="0"/>
        <v>0</v>
      </c>
      <c r="K9" s="16"/>
      <c r="L9" s="12"/>
      <c r="M9" s="12"/>
      <c r="N9" s="12"/>
      <c r="O9" s="12"/>
      <c r="P9" s="12"/>
      <c r="Q9" s="12"/>
      <c r="R9" s="12"/>
      <c r="S9" s="12"/>
      <c r="T9" s="12"/>
      <c r="U9" s="2"/>
      <c r="V9" s="2"/>
      <c r="W9" s="2"/>
      <c r="X9" s="2"/>
      <c r="Y9" s="2"/>
      <c r="Z9" s="2"/>
      <c r="AA9" s="2"/>
      <c r="AB9" s="2"/>
      <c r="AC9" s="2"/>
    </row>
    <row r="10" spans="1:31" ht="21" thickBot="1">
      <c r="A10" s="704"/>
      <c r="B10" s="722"/>
      <c r="C10" s="318" t="s">
        <v>90</v>
      </c>
      <c r="D10" s="333">
        <v>244069.22</v>
      </c>
      <c r="E10" s="327"/>
      <c r="F10" s="328">
        <v>244069.22</v>
      </c>
      <c r="G10" s="329"/>
      <c r="H10" s="330">
        <v>244069.22</v>
      </c>
      <c r="I10" s="331">
        <v>244069.22</v>
      </c>
      <c r="J10" s="332">
        <f t="shared" si="0"/>
        <v>0</v>
      </c>
      <c r="K10" s="16"/>
      <c r="L10" s="12"/>
      <c r="M10" s="12"/>
      <c r="N10" s="12"/>
      <c r="O10" s="12"/>
      <c r="P10" s="12"/>
      <c r="Q10" s="12"/>
      <c r="R10" s="12"/>
      <c r="S10" s="12"/>
      <c r="T10" s="12"/>
      <c r="U10" s="2"/>
      <c r="V10" s="2"/>
      <c r="W10" s="2"/>
      <c r="X10" s="2"/>
      <c r="Y10" s="2"/>
      <c r="Z10" s="2"/>
      <c r="AA10" s="2"/>
      <c r="AB10" s="2"/>
      <c r="AC10" s="2"/>
    </row>
    <row r="11" spans="1:31" ht="21" thickBot="1">
      <c r="A11" s="704"/>
      <c r="B11" s="722"/>
      <c r="C11" s="318" t="s">
        <v>91</v>
      </c>
      <c r="D11" s="333"/>
      <c r="E11" s="327"/>
      <c r="F11" s="328"/>
      <c r="G11" s="329"/>
      <c r="H11" s="330"/>
      <c r="I11" s="331">
        <v>0</v>
      </c>
      <c r="J11" s="332">
        <f t="shared" si="0"/>
        <v>0</v>
      </c>
      <c r="K11" s="16"/>
      <c r="L11" s="12"/>
      <c r="M11" s="12"/>
      <c r="N11" s="12"/>
      <c r="O11" s="12"/>
      <c r="P11" s="12"/>
      <c r="Q11" s="12"/>
      <c r="R11" s="12"/>
      <c r="S11" s="12"/>
      <c r="T11" s="12"/>
      <c r="U11" s="2"/>
      <c r="V11" s="2"/>
      <c r="W11" s="2"/>
      <c r="X11" s="2"/>
      <c r="Y11" s="2"/>
      <c r="Z11" s="2"/>
      <c r="AA11" s="2"/>
      <c r="AB11" s="2"/>
      <c r="AC11" s="2"/>
    </row>
    <row r="12" spans="1:31" ht="21" thickBot="1">
      <c r="A12" s="704"/>
      <c r="B12" s="722"/>
      <c r="C12" s="318" t="s">
        <v>92</v>
      </c>
      <c r="D12" s="333"/>
      <c r="E12" s="327"/>
      <c r="F12" s="328"/>
      <c r="G12" s="329"/>
      <c r="H12" s="330"/>
      <c r="I12" s="331"/>
      <c r="J12" s="332">
        <f t="shared" si="0"/>
        <v>0</v>
      </c>
      <c r="K12" s="16"/>
      <c r="L12" s="12"/>
      <c r="M12" s="12"/>
      <c r="N12" s="12"/>
      <c r="O12" s="12"/>
      <c r="P12" s="12"/>
      <c r="Q12" s="12"/>
      <c r="R12" s="12"/>
      <c r="S12" s="12"/>
      <c r="T12" s="12"/>
      <c r="U12" s="2"/>
      <c r="V12" s="2"/>
      <c r="W12" s="2"/>
      <c r="X12" s="2"/>
      <c r="Y12" s="2"/>
      <c r="Z12" s="2"/>
      <c r="AA12" s="2"/>
      <c r="AB12" s="2"/>
      <c r="AC12" s="2"/>
    </row>
    <row r="13" spans="1:31" ht="21" thickBot="1">
      <c r="A13" s="704"/>
      <c r="B13" s="722"/>
      <c r="C13" s="319" t="s">
        <v>93</v>
      </c>
      <c r="D13" s="333"/>
      <c r="E13" s="327"/>
      <c r="F13" s="328"/>
      <c r="G13" s="329"/>
      <c r="H13" s="330"/>
      <c r="I13" s="331"/>
      <c r="J13" s="332">
        <f t="shared" si="0"/>
        <v>0</v>
      </c>
      <c r="K13" s="16"/>
      <c r="L13" s="12"/>
      <c r="M13" s="12"/>
      <c r="N13" s="12"/>
      <c r="O13" s="12"/>
      <c r="P13" s="12"/>
      <c r="Q13" s="12"/>
      <c r="R13" s="12"/>
      <c r="S13" s="12"/>
      <c r="T13" s="12"/>
      <c r="U13" s="2"/>
      <c r="V13" s="2"/>
      <c r="W13" s="2"/>
      <c r="X13" s="2"/>
      <c r="Y13" s="2"/>
      <c r="Z13" s="2"/>
      <c r="AA13" s="2"/>
      <c r="AB13" s="2"/>
      <c r="AC13" s="2"/>
    </row>
    <row r="14" spans="1:31" ht="32.25" customHeight="1" thickBot="1">
      <c r="A14" s="704"/>
      <c r="B14" s="722"/>
      <c r="C14" s="319" t="s">
        <v>94</v>
      </c>
      <c r="D14" s="333"/>
      <c r="E14" s="327"/>
      <c r="F14" s="328"/>
      <c r="G14" s="329"/>
      <c r="H14" s="330"/>
      <c r="I14" s="331"/>
      <c r="J14" s="332">
        <f t="shared" si="0"/>
        <v>0</v>
      </c>
      <c r="K14" s="698"/>
      <c r="L14" s="699"/>
      <c r="M14" s="699"/>
      <c r="N14" s="12"/>
      <c r="O14" s="12"/>
      <c r="P14" s="12"/>
      <c r="Q14" s="12"/>
      <c r="R14" s="12"/>
      <c r="S14" s="12"/>
      <c r="T14" s="12"/>
      <c r="U14" s="2"/>
      <c r="V14" s="2"/>
      <c r="W14" s="2"/>
      <c r="X14" s="2"/>
      <c r="Y14" s="2"/>
      <c r="Z14" s="2"/>
      <c r="AA14" s="2"/>
      <c r="AB14" s="2"/>
      <c r="AC14" s="2"/>
      <c r="AD14" s="2"/>
      <c r="AE14" s="2"/>
    </row>
    <row r="15" spans="1:31" ht="21" thickBot="1">
      <c r="A15" s="704"/>
      <c r="B15" s="722"/>
      <c r="C15" s="319" t="s">
        <v>95</v>
      </c>
      <c r="D15" s="333">
        <v>1010647.78</v>
      </c>
      <c r="E15" s="327"/>
      <c r="F15" s="328">
        <v>1010647.78</v>
      </c>
      <c r="G15" s="329"/>
      <c r="H15" s="330"/>
      <c r="I15" s="331">
        <v>1010647.78</v>
      </c>
      <c r="J15" s="332">
        <f t="shared" si="0"/>
        <v>0</v>
      </c>
      <c r="K15" s="16"/>
      <c r="L15" s="12"/>
      <c r="M15" s="12"/>
      <c r="N15" s="12"/>
      <c r="O15" s="12"/>
      <c r="P15" s="12"/>
      <c r="Q15" s="12"/>
      <c r="R15" s="12"/>
      <c r="S15" s="12"/>
      <c r="T15" s="12"/>
      <c r="U15" s="2"/>
      <c r="V15" s="2"/>
      <c r="W15" s="2"/>
      <c r="X15" s="2"/>
      <c r="Y15" s="2"/>
      <c r="Z15" s="2"/>
      <c r="AA15" s="2"/>
      <c r="AB15" s="2"/>
      <c r="AC15" s="2"/>
      <c r="AD15" s="2"/>
      <c r="AE15" s="2"/>
    </row>
    <row r="16" spans="1:31" ht="21" thickBot="1">
      <c r="A16" s="704"/>
      <c r="B16" s="722"/>
      <c r="C16" s="319" t="s">
        <v>96</v>
      </c>
      <c r="D16" s="333"/>
      <c r="E16" s="327"/>
      <c r="F16" s="328"/>
      <c r="G16" s="329"/>
      <c r="H16" s="330"/>
      <c r="I16" s="331"/>
      <c r="J16" s="332">
        <f t="shared" si="0"/>
        <v>0</v>
      </c>
      <c r="K16" s="14"/>
      <c r="L16" s="12"/>
      <c r="M16" s="12"/>
      <c r="N16" s="12"/>
      <c r="O16" s="12"/>
      <c r="P16" s="12"/>
      <c r="Q16" s="12"/>
      <c r="R16" s="12"/>
      <c r="S16" s="12"/>
      <c r="T16" s="12"/>
      <c r="U16" s="3"/>
      <c r="V16" s="3"/>
      <c r="W16" s="3"/>
      <c r="X16" s="3"/>
      <c r="Y16" s="3"/>
      <c r="Z16" s="3"/>
      <c r="AA16" s="3"/>
      <c r="AB16" s="3"/>
      <c r="AC16" s="4"/>
      <c r="AD16" s="4"/>
      <c r="AE16" s="4"/>
    </row>
    <row r="17" spans="1:31" ht="21" thickBot="1">
      <c r="A17" s="704"/>
      <c r="B17" s="722"/>
      <c r="C17" s="319" t="s">
        <v>97</v>
      </c>
      <c r="D17" s="333"/>
      <c r="E17" s="327"/>
      <c r="F17" s="328"/>
      <c r="G17" s="329"/>
      <c r="H17" s="330"/>
      <c r="I17" s="331"/>
      <c r="J17" s="332">
        <f t="shared" si="0"/>
        <v>0</v>
      </c>
      <c r="K17" s="14"/>
      <c r="L17" s="12"/>
      <c r="M17" s="12"/>
      <c r="N17" s="12"/>
      <c r="O17" s="12"/>
      <c r="P17" s="12"/>
      <c r="Q17" s="12"/>
      <c r="R17" s="12"/>
      <c r="S17" s="12"/>
      <c r="T17" s="12"/>
      <c r="U17" s="3"/>
      <c r="V17" s="3"/>
      <c r="W17" s="3"/>
      <c r="X17" s="3"/>
      <c r="Y17" s="3"/>
      <c r="Z17" s="3"/>
      <c r="AA17" s="3"/>
      <c r="AB17" s="3"/>
      <c r="AC17" s="4"/>
      <c r="AD17" s="4"/>
      <c r="AE17" s="4"/>
    </row>
    <row r="18" spans="1:31" ht="21" thickBot="1">
      <c r="A18" s="704"/>
      <c r="B18" s="722"/>
      <c r="C18" s="319" t="s">
        <v>202</v>
      </c>
      <c r="D18" s="333"/>
      <c r="E18" s="327"/>
      <c r="F18" s="328"/>
      <c r="G18" s="329"/>
      <c r="H18" s="330"/>
      <c r="I18" s="331"/>
      <c r="J18" s="332">
        <f t="shared" si="0"/>
        <v>0</v>
      </c>
      <c r="K18" s="14"/>
      <c r="L18" s="12"/>
      <c r="M18" s="12"/>
      <c r="N18" s="12"/>
      <c r="O18" s="12"/>
      <c r="P18" s="12"/>
      <c r="Q18" s="12"/>
      <c r="R18" s="12"/>
      <c r="S18" s="12"/>
      <c r="T18" s="12"/>
      <c r="U18" s="3"/>
      <c r="V18" s="3"/>
      <c r="W18" s="3"/>
      <c r="X18" s="3"/>
      <c r="Y18" s="3"/>
      <c r="Z18" s="3"/>
      <c r="AA18" s="3"/>
      <c r="AB18" s="3"/>
      <c r="AC18" s="4"/>
      <c r="AD18" s="4"/>
      <c r="AE18" s="4"/>
    </row>
    <row r="19" spans="1:31" ht="21" thickBot="1">
      <c r="A19" s="704"/>
      <c r="B19" s="722"/>
      <c r="C19" s="319" t="s">
        <v>98</v>
      </c>
      <c r="D19" s="333"/>
      <c r="E19" s="327"/>
      <c r="F19" s="328"/>
      <c r="G19" s="329"/>
      <c r="H19" s="330"/>
      <c r="I19" s="331"/>
      <c r="J19" s="332">
        <f t="shared" si="0"/>
        <v>0</v>
      </c>
      <c r="K19" s="14"/>
      <c r="L19" s="12"/>
      <c r="M19" s="12"/>
      <c r="N19" s="12"/>
      <c r="O19" s="12"/>
      <c r="P19" s="12"/>
      <c r="Q19" s="12"/>
      <c r="R19" s="12"/>
      <c r="S19" s="12"/>
      <c r="T19" s="12"/>
      <c r="U19" s="3"/>
      <c r="V19" s="3"/>
      <c r="W19" s="3"/>
      <c r="X19" s="3"/>
      <c r="Y19" s="3"/>
      <c r="Z19" s="3"/>
      <c r="AA19" s="3"/>
      <c r="AB19" s="3"/>
      <c r="AC19" s="4"/>
      <c r="AD19" s="4"/>
      <c r="AE19" s="4"/>
    </row>
    <row r="20" spans="1:31" ht="21" thickBot="1">
      <c r="A20" s="320"/>
      <c r="B20" s="722"/>
      <c r="C20" s="319" t="s">
        <v>201</v>
      </c>
      <c r="D20" s="333"/>
      <c r="E20" s="334"/>
      <c r="F20" s="335"/>
      <c r="G20" s="336"/>
      <c r="H20" s="337"/>
      <c r="I20" s="338"/>
      <c r="J20" s="332">
        <f t="shared" si="0"/>
        <v>0</v>
      </c>
      <c r="K20" s="14"/>
      <c r="L20" s="12"/>
      <c r="M20" s="12"/>
      <c r="N20" s="12"/>
      <c r="O20" s="12"/>
      <c r="P20" s="12"/>
      <c r="Q20" s="12"/>
      <c r="R20" s="12"/>
      <c r="S20" s="12"/>
      <c r="T20" s="12"/>
      <c r="U20" s="3"/>
      <c r="V20" s="3"/>
      <c r="W20" s="3"/>
      <c r="X20" s="3"/>
      <c r="Y20" s="3"/>
      <c r="Z20" s="3"/>
      <c r="AA20" s="3"/>
      <c r="AB20" s="3"/>
      <c r="AC20" s="4"/>
      <c r="AD20" s="4"/>
      <c r="AE20" s="4"/>
    </row>
    <row r="21" spans="1:31" ht="21" thickBot="1">
      <c r="A21" s="320"/>
      <c r="B21" s="723"/>
      <c r="C21" s="321" t="s">
        <v>203</v>
      </c>
      <c r="D21" s="333"/>
      <c r="E21" s="334"/>
      <c r="F21" s="335"/>
      <c r="G21" s="336"/>
      <c r="H21" s="337"/>
      <c r="I21" s="338"/>
      <c r="J21" s="332">
        <f t="shared" si="0"/>
        <v>0</v>
      </c>
      <c r="K21" s="14"/>
      <c r="L21" s="12"/>
      <c r="M21" s="12"/>
      <c r="N21" s="12"/>
      <c r="O21" s="12"/>
      <c r="P21" s="12"/>
      <c r="Q21" s="12"/>
      <c r="R21" s="12"/>
      <c r="S21" s="12"/>
      <c r="T21" s="12"/>
      <c r="U21" s="3"/>
      <c r="V21" s="3"/>
      <c r="W21" s="3"/>
      <c r="X21" s="3"/>
      <c r="Y21" s="3"/>
      <c r="Z21" s="3"/>
      <c r="AA21" s="3"/>
      <c r="AB21" s="3"/>
      <c r="AC21" s="4"/>
      <c r="AD21" s="4"/>
      <c r="AE21" s="4"/>
    </row>
    <row r="22" spans="1:31" ht="44.25" customHeight="1" thickBot="1">
      <c r="A22" s="715" t="s">
        <v>9</v>
      </c>
      <c r="B22" s="716"/>
      <c r="C22" s="717"/>
      <c r="D22" s="326">
        <f>SUM(D5:D21)</f>
        <v>25469593.91</v>
      </c>
      <c r="E22" s="326">
        <f t="shared" ref="E22:I22" si="1">SUM(E5:E21)</f>
        <v>0</v>
      </c>
      <c r="F22" s="326">
        <f t="shared" si="1"/>
        <v>25469593.91</v>
      </c>
      <c r="G22" s="326">
        <f t="shared" si="1"/>
        <v>0</v>
      </c>
      <c r="H22" s="326">
        <f t="shared" si="1"/>
        <v>22326099.900000002</v>
      </c>
      <c r="I22" s="326">
        <f t="shared" si="1"/>
        <v>25220719.145399999</v>
      </c>
      <c r="J22" s="326">
        <f t="shared" ref="J22" si="2">SUM(J5:J19)</f>
        <v>248874.76460000011</v>
      </c>
      <c r="K22" s="5"/>
      <c r="L22" s="5"/>
      <c r="M22" s="5"/>
      <c r="N22" s="5"/>
      <c r="O22" s="5"/>
      <c r="P22" s="3"/>
      <c r="Q22" s="3"/>
      <c r="R22" s="3"/>
      <c r="S22" s="3"/>
      <c r="T22" s="3"/>
      <c r="U22" s="3"/>
      <c r="V22" s="3"/>
      <c r="W22" s="3"/>
      <c r="X22" s="3"/>
      <c r="Y22" s="3"/>
      <c r="Z22" s="3"/>
      <c r="AA22" s="3"/>
      <c r="AB22" s="3"/>
      <c r="AC22" s="4"/>
      <c r="AD22" s="4"/>
      <c r="AE22" s="4"/>
    </row>
    <row r="23" spans="1:31" ht="20.25">
      <c r="A23" s="322"/>
      <c r="B23" s="322"/>
      <c r="C23" s="323"/>
      <c r="D23" s="322"/>
      <c r="E23" s="324"/>
      <c r="F23" s="322"/>
      <c r="G23" s="322"/>
      <c r="H23" s="322"/>
      <c r="I23" s="322"/>
      <c r="J23" s="325"/>
      <c r="K23" s="3"/>
      <c r="L23" s="3"/>
      <c r="M23" s="3"/>
      <c r="N23" s="3"/>
      <c r="O23" s="3"/>
      <c r="P23" s="2"/>
      <c r="Q23" s="2"/>
      <c r="R23" s="2"/>
      <c r="S23" s="2"/>
      <c r="T23" s="2"/>
      <c r="U23" s="4"/>
      <c r="V23" s="4"/>
      <c r="W23" s="4"/>
      <c r="X23" s="4"/>
      <c r="Y23" s="4"/>
      <c r="Z23" s="4"/>
      <c r="AA23" s="4"/>
      <c r="AB23" s="4"/>
      <c r="AC23" s="2"/>
      <c r="AD23" s="2"/>
      <c r="AE23" s="2"/>
    </row>
    <row r="24" spans="1:31" ht="45" customHeight="1">
      <c r="A24" s="718" t="s">
        <v>708</v>
      </c>
      <c r="B24" s="718"/>
      <c r="C24" s="718"/>
      <c r="D24" s="718"/>
      <c r="E24" s="718"/>
      <c r="F24" s="718"/>
      <c r="G24" s="718"/>
      <c r="H24" s="718"/>
      <c r="I24" s="718"/>
      <c r="J24" s="718"/>
      <c r="K24" s="13"/>
      <c r="L24" s="13"/>
      <c r="M24" s="13"/>
      <c r="N24" s="13"/>
      <c r="O24" s="13"/>
      <c r="P24" s="18"/>
      <c r="Q24" s="18"/>
      <c r="R24" s="18"/>
      <c r="S24" s="18"/>
      <c r="T24" s="18"/>
      <c r="U24" s="18"/>
      <c r="V24" s="18"/>
      <c r="W24" s="18"/>
      <c r="X24" s="18"/>
      <c r="Y24" s="18"/>
      <c r="Z24" s="18"/>
      <c r="AA24" s="18"/>
      <c r="AB24" s="18"/>
      <c r="AC24" s="19"/>
      <c r="AD24" s="19"/>
      <c r="AE24" s="19"/>
    </row>
    <row r="25" spans="1:31" ht="45" customHeight="1">
      <c r="A25" s="719" t="s">
        <v>709</v>
      </c>
      <c r="B25" s="719"/>
      <c r="C25" s="719"/>
      <c r="D25" s="719"/>
      <c r="E25" s="719"/>
      <c r="F25" s="719"/>
      <c r="G25" s="719"/>
      <c r="H25" s="719"/>
      <c r="I25" s="719"/>
      <c r="J25" s="719"/>
      <c r="K25" s="13"/>
      <c r="L25" s="13"/>
      <c r="M25" s="13"/>
      <c r="N25" s="13"/>
      <c r="O25" s="13"/>
      <c r="P25" s="18"/>
      <c r="Q25" s="18"/>
      <c r="R25" s="18"/>
      <c r="S25" s="18"/>
      <c r="T25" s="18"/>
      <c r="U25" s="18"/>
      <c r="V25" s="18"/>
      <c r="W25" s="18"/>
      <c r="X25" s="18"/>
      <c r="Y25" s="18"/>
      <c r="Z25" s="18"/>
      <c r="AA25" s="18"/>
      <c r="AB25" s="18"/>
      <c r="AC25" s="19"/>
      <c r="AD25" s="19"/>
      <c r="AE25" s="19"/>
    </row>
    <row r="26" spans="1:31" ht="45" customHeight="1">
      <c r="A26" s="720" t="s">
        <v>710</v>
      </c>
      <c r="B26" s="720"/>
      <c r="C26" s="720"/>
      <c r="D26" s="720"/>
      <c r="E26" s="720"/>
      <c r="F26" s="720"/>
      <c r="G26" s="720"/>
      <c r="H26" s="720"/>
      <c r="I26" s="720"/>
      <c r="J26" s="720"/>
      <c r="K26" s="13"/>
      <c r="L26" s="13"/>
      <c r="M26" s="13"/>
      <c r="N26" s="13"/>
      <c r="O26" s="13"/>
      <c r="P26" s="18"/>
      <c r="Q26" s="18"/>
      <c r="R26" s="18"/>
      <c r="S26" s="18"/>
      <c r="T26" s="18"/>
      <c r="U26" s="18"/>
      <c r="V26" s="18"/>
      <c r="W26" s="18"/>
      <c r="X26" s="18"/>
      <c r="Y26" s="18"/>
      <c r="Z26" s="18"/>
      <c r="AA26" s="18"/>
      <c r="AB26" s="18"/>
      <c r="AC26" s="19"/>
      <c r="AD26" s="19"/>
      <c r="AE26" s="19"/>
    </row>
    <row r="27" spans="1:31" ht="45" customHeight="1">
      <c r="A27" s="700" t="s">
        <v>711</v>
      </c>
      <c r="B27" s="700"/>
      <c r="C27" s="700"/>
      <c r="D27" s="700"/>
      <c r="E27" s="700"/>
      <c r="F27" s="700"/>
      <c r="G27" s="700"/>
      <c r="H27" s="700"/>
      <c r="I27" s="700"/>
      <c r="J27" s="700"/>
      <c r="K27" s="13"/>
      <c r="L27" s="13"/>
      <c r="M27" s="13"/>
      <c r="N27" s="13"/>
      <c r="O27" s="13"/>
      <c r="P27" s="18"/>
      <c r="Q27" s="18"/>
      <c r="R27" s="18"/>
      <c r="S27" s="18"/>
      <c r="T27" s="18"/>
      <c r="U27" s="18"/>
      <c r="V27" s="18"/>
      <c r="W27" s="18"/>
      <c r="X27" s="18"/>
      <c r="Y27" s="18"/>
      <c r="Z27" s="18"/>
      <c r="AA27" s="18"/>
      <c r="AB27" s="18"/>
      <c r="AC27" s="19"/>
      <c r="AD27" s="19"/>
      <c r="AE27" s="19"/>
    </row>
    <row r="28" spans="1:31" ht="45" customHeight="1">
      <c r="A28" s="724" t="s">
        <v>712</v>
      </c>
      <c r="B28" s="725"/>
      <c r="C28" s="725"/>
      <c r="D28" s="725"/>
      <c r="E28" s="725"/>
      <c r="F28" s="725"/>
      <c r="G28" s="725"/>
      <c r="H28" s="725"/>
      <c r="I28" s="725"/>
      <c r="J28" s="726"/>
      <c r="K28" s="13"/>
      <c r="L28" s="13"/>
      <c r="M28" s="13"/>
      <c r="N28" s="13"/>
      <c r="O28" s="13"/>
      <c r="P28" s="18"/>
      <c r="Q28" s="18"/>
      <c r="R28" s="18"/>
      <c r="S28" s="18"/>
      <c r="T28" s="18"/>
      <c r="U28" s="18"/>
      <c r="V28" s="18"/>
      <c r="W28" s="18"/>
      <c r="X28" s="18"/>
      <c r="Y28" s="18"/>
      <c r="Z28" s="18"/>
      <c r="AA28" s="18"/>
      <c r="AB28" s="18"/>
      <c r="AC28" s="19"/>
      <c r="AD28" s="19"/>
      <c r="AE28" s="19"/>
    </row>
    <row r="29" spans="1:31" ht="45" customHeight="1">
      <c r="A29" s="727" t="s">
        <v>713</v>
      </c>
      <c r="B29" s="727"/>
      <c r="C29" s="727"/>
      <c r="D29" s="727"/>
      <c r="E29" s="727"/>
      <c r="F29" s="727"/>
      <c r="G29" s="727"/>
      <c r="H29" s="727"/>
      <c r="I29" s="727"/>
      <c r="J29" s="727"/>
      <c r="K29" s="13"/>
      <c r="L29" s="13"/>
      <c r="M29" s="13"/>
      <c r="N29" s="13"/>
      <c r="O29" s="13"/>
      <c r="P29" s="18"/>
      <c r="Q29" s="18"/>
      <c r="R29" s="18"/>
      <c r="S29" s="18"/>
      <c r="T29" s="18"/>
      <c r="U29" s="18"/>
      <c r="V29" s="18"/>
      <c r="W29" s="18"/>
      <c r="X29" s="18"/>
      <c r="Y29" s="18"/>
      <c r="Z29" s="18"/>
      <c r="AA29" s="18"/>
      <c r="AB29" s="18"/>
      <c r="AC29" s="19"/>
      <c r="AD29" s="19"/>
      <c r="AE29" s="19"/>
    </row>
    <row r="30" spans="1:31" ht="45" customHeight="1">
      <c r="A30" s="728" t="s">
        <v>714</v>
      </c>
      <c r="B30" s="728"/>
      <c r="C30" s="728"/>
      <c r="D30" s="728"/>
      <c r="E30" s="728"/>
      <c r="F30" s="728"/>
      <c r="G30" s="728"/>
      <c r="H30" s="728"/>
      <c r="I30" s="728"/>
      <c r="J30" s="728"/>
      <c r="K30" s="13"/>
      <c r="L30" s="13"/>
      <c r="M30" s="13"/>
      <c r="N30" s="13"/>
      <c r="O30" s="13"/>
      <c r="P30" s="18"/>
      <c r="Q30" s="18"/>
      <c r="R30" s="18"/>
      <c r="S30" s="18"/>
      <c r="T30" s="18"/>
      <c r="U30" s="18"/>
      <c r="V30" s="18"/>
      <c r="W30" s="18"/>
      <c r="X30" s="18"/>
      <c r="Y30" s="18"/>
      <c r="Z30" s="18"/>
      <c r="AA30" s="18"/>
      <c r="AB30" s="18"/>
      <c r="AC30" s="19"/>
      <c r="AD30" s="19"/>
      <c r="AE30" s="19"/>
    </row>
    <row r="31" spans="1:31" ht="45" customHeight="1">
      <c r="A31" s="729" t="s">
        <v>715</v>
      </c>
      <c r="B31" s="729"/>
      <c r="C31" s="729"/>
      <c r="D31" s="729"/>
      <c r="E31" s="729"/>
      <c r="F31" s="729"/>
      <c r="G31" s="729"/>
      <c r="H31" s="729"/>
      <c r="I31" s="729"/>
      <c r="J31" s="729"/>
      <c r="K31" s="13"/>
      <c r="L31" s="13"/>
      <c r="M31" s="13"/>
      <c r="N31" s="13"/>
      <c r="O31" s="13"/>
      <c r="P31" s="18"/>
      <c r="Q31" s="18"/>
      <c r="R31" s="18"/>
      <c r="S31" s="18"/>
      <c r="T31" s="18"/>
      <c r="U31" s="18"/>
      <c r="V31" s="18"/>
      <c r="W31" s="18"/>
      <c r="X31" s="18"/>
      <c r="Y31" s="18"/>
      <c r="Z31" s="18"/>
      <c r="AA31" s="18"/>
      <c r="AB31" s="18"/>
      <c r="AC31" s="19"/>
      <c r="AD31" s="19"/>
      <c r="AE31" s="19"/>
    </row>
    <row r="32" spans="1:31" ht="45" customHeight="1">
      <c r="A32" s="730" t="s">
        <v>716</v>
      </c>
      <c r="B32" s="729"/>
      <c r="C32" s="729"/>
      <c r="D32" s="729"/>
      <c r="E32" s="729"/>
      <c r="F32" s="729"/>
      <c r="G32" s="729"/>
      <c r="H32" s="729"/>
      <c r="I32" s="729"/>
      <c r="J32" s="729"/>
      <c r="K32" s="13"/>
      <c r="L32" s="13"/>
      <c r="M32" s="13"/>
      <c r="N32" s="13"/>
      <c r="O32" s="13"/>
      <c r="P32" s="18"/>
      <c r="Q32" s="18"/>
      <c r="R32" s="18"/>
      <c r="S32" s="18"/>
      <c r="T32" s="18"/>
      <c r="U32" s="18"/>
      <c r="V32" s="18"/>
      <c r="W32" s="18"/>
      <c r="X32" s="18"/>
      <c r="Y32" s="18"/>
      <c r="Z32" s="18"/>
      <c r="AA32" s="18"/>
      <c r="AB32" s="18"/>
    </row>
  </sheetData>
  <mergeCells count="19">
    <mergeCell ref="A28:J28"/>
    <mergeCell ref="A29:J29"/>
    <mergeCell ref="A30:J30"/>
    <mergeCell ref="A31:J31"/>
    <mergeCell ref="A32:J32"/>
    <mergeCell ref="K14:M14"/>
    <mergeCell ref="A27:J27"/>
    <mergeCell ref="A2:J2"/>
    <mergeCell ref="A3:A19"/>
    <mergeCell ref="B3:C4"/>
    <mergeCell ref="B5:C5"/>
    <mergeCell ref="B6:C6"/>
    <mergeCell ref="B7:C7"/>
    <mergeCell ref="B8:C8"/>
    <mergeCell ref="A22:C22"/>
    <mergeCell ref="A24:J24"/>
    <mergeCell ref="A25:J25"/>
    <mergeCell ref="A26:J26"/>
    <mergeCell ref="B9:B21"/>
  </mergeCells>
  <pageMargins left="0.7" right="0.7" top="0.75" bottom="0.75" header="0.3" footer="0.3"/>
  <pageSetup paperSize="9" scale="27" orientation="portrait" r:id="rId1"/>
</worksheet>
</file>

<file path=xl/worksheets/sheet3.xml><?xml version="1.0" encoding="utf-8"?>
<worksheet xmlns="http://schemas.openxmlformats.org/spreadsheetml/2006/main" xmlns:r="http://schemas.openxmlformats.org/officeDocument/2006/relationships">
  <sheetPr codeName="Sayfa3">
    <tabColor theme="3" tint="0.59999389629810485"/>
    <pageSetUpPr fitToPage="1"/>
  </sheetPr>
  <dimension ref="A1:CL327"/>
  <sheetViews>
    <sheetView zoomScale="50" zoomScaleNormal="50" workbookViewId="0">
      <selection sqref="A1:W31"/>
    </sheetView>
  </sheetViews>
  <sheetFormatPr defaultColWidth="9.140625" defaultRowHeight="12.75"/>
  <cols>
    <col min="1" max="1" width="9.140625" style="21"/>
    <col min="2" max="2" width="10.28515625" style="21" hidden="1" customWidth="1"/>
    <col min="3" max="3" width="13.5703125" style="21" customWidth="1"/>
    <col min="4" max="4" width="22.85546875" style="21" customWidth="1"/>
    <col min="5" max="5" width="73.42578125" style="21" customWidth="1"/>
    <col min="6" max="6" width="29.5703125" style="21" hidden="1" customWidth="1"/>
    <col min="7" max="8" width="8" style="63" hidden="1" customWidth="1"/>
    <col min="9" max="9" width="11.42578125" style="63" hidden="1" customWidth="1"/>
    <col min="10" max="10" width="18.42578125" style="21" hidden="1" customWidth="1"/>
    <col min="11" max="11" width="16.7109375" style="21" hidden="1" customWidth="1"/>
    <col min="12" max="12" width="28.5703125" style="26" customWidth="1"/>
    <col min="13" max="13" width="25.7109375" style="26" customWidth="1"/>
    <col min="14" max="14" width="23.5703125" style="27" customWidth="1"/>
    <col min="15" max="15" width="23.140625" style="26" hidden="1" customWidth="1"/>
    <col min="16" max="16" width="13.42578125" style="28" hidden="1" customWidth="1"/>
    <col min="17" max="17" width="12" style="21" hidden="1" customWidth="1"/>
    <col min="18" max="18" width="8.85546875" style="21" hidden="1" customWidth="1"/>
    <col min="19" max="19" width="9.140625" style="21" hidden="1" customWidth="1"/>
    <col min="20" max="20" width="10.140625" style="21" hidden="1" customWidth="1"/>
    <col min="21" max="21" width="17.85546875" style="21" hidden="1" customWidth="1"/>
    <col min="22" max="22" width="10.85546875" style="21" hidden="1" customWidth="1"/>
    <col min="23" max="23" width="24.28515625" style="21" customWidth="1"/>
    <col min="24" max="24" width="62.5703125" style="22" customWidth="1"/>
    <col min="25" max="25" width="50" style="22" customWidth="1"/>
    <col min="26" max="26" width="25.7109375" style="22" customWidth="1"/>
    <col min="27" max="27" width="11.7109375" style="22" customWidth="1"/>
    <col min="28" max="28" width="31.42578125" style="22" customWidth="1"/>
    <col min="29" max="29" width="26.28515625" style="22" customWidth="1"/>
    <col min="30" max="83" width="9.140625" style="22"/>
    <col min="84" max="85" width="9.140625" style="21"/>
    <col min="86" max="86" width="9.140625" style="22"/>
    <col min="87" max="87" width="10.42578125" style="22" customWidth="1"/>
    <col min="88" max="88" width="10.28515625" style="22" customWidth="1"/>
    <col min="89" max="90" width="9.140625" style="22"/>
    <col min="91" max="92" width="9.140625" style="21"/>
    <col min="93" max="96" width="0" style="21" hidden="1" customWidth="1"/>
    <col min="97" max="16384" width="9.140625" style="21"/>
  </cols>
  <sheetData>
    <row r="1" spans="1:90" ht="82.5" customHeight="1">
      <c r="A1" s="888" t="s">
        <v>821</v>
      </c>
      <c r="B1" s="888"/>
      <c r="C1" s="888"/>
      <c r="D1" s="888"/>
      <c r="E1" s="888"/>
      <c r="F1" s="888"/>
      <c r="G1" s="888"/>
      <c r="H1" s="888"/>
      <c r="I1" s="888"/>
      <c r="J1" s="888"/>
      <c r="K1" s="888"/>
      <c r="L1" s="888"/>
      <c r="M1" s="888"/>
      <c r="N1" s="888"/>
      <c r="O1" s="888"/>
      <c r="P1" s="888"/>
      <c r="Q1" s="888"/>
      <c r="R1" s="888"/>
      <c r="S1" s="888"/>
      <c r="T1" s="888"/>
      <c r="U1" s="888"/>
      <c r="V1" s="888"/>
      <c r="W1" s="888"/>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row>
    <row r="2" spans="1:90" ht="53.25" customHeight="1">
      <c r="A2" s="881" t="s">
        <v>817</v>
      </c>
      <c r="B2" s="354" t="s">
        <v>99</v>
      </c>
      <c r="C2" s="881" t="s">
        <v>100</v>
      </c>
      <c r="D2" s="881" t="s">
        <v>101</v>
      </c>
      <c r="E2" s="888" t="s">
        <v>645</v>
      </c>
      <c r="F2" s="888"/>
      <c r="G2" s="889" t="s">
        <v>186</v>
      </c>
      <c r="H2" s="889" t="s">
        <v>187</v>
      </c>
      <c r="I2" s="889" t="s">
        <v>188</v>
      </c>
      <c r="J2" s="354" t="s">
        <v>162</v>
      </c>
      <c r="K2" s="354" t="s">
        <v>635</v>
      </c>
      <c r="L2" s="354" t="s">
        <v>190</v>
      </c>
      <c r="M2" s="890" t="s">
        <v>105</v>
      </c>
      <c r="N2" s="890" t="s">
        <v>106</v>
      </c>
      <c r="O2" s="354" t="s">
        <v>107</v>
      </c>
      <c r="P2" s="891" t="s">
        <v>116</v>
      </c>
      <c r="Q2" s="891"/>
      <c r="R2" s="892" t="s">
        <v>1</v>
      </c>
      <c r="S2" s="893"/>
      <c r="T2" s="893"/>
      <c r="U2" s="893"/>
      <c r="V2" s="893"/>
      <c r="W2" s="894"/>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row>
    <row r="3" spans="1:90" s="23" customFormat="1" ht="23.25">
      <c r="A3" s="271">
        <v>1</v>
      </c>
      <c r="B3" s="510"/>
      <c r="C3" s="272" t="s">
        <v>223</v>
      </c>
      <c r="D3" s="272" t="s">
        <v>222</v>
      </c>
      <c r="E3" s="509" t="s">
        <v>694</v>
      </c>
      <c r="F3" s="515" t="s">
        <v>636</v>
      </c>
      <c r="G3" s="865">
        <v>1</v>
      </c>
      <c r="H3" s="865">
        <v>1</v>
      </c>
      <c r="I3" s="866">
        <v>2441</v>
      </c>
      <c r="J3" s="422" t="s">
        <v>58</v>
      </c>
      <c r="K3" s="422" t="s">
        <v>148</v>
      </c>
      <c r="L3" s="306">
        <v>120000</v>
      </c>
      <c r="M3" s="307">
        <v>49600</v>
      </c>
      <c r="N3" s="513">
        <v>58528</v>
      </c>
      <c r="O3" s="513"/>
      <c r="P3" s="516">
        <v>1</v>
      </c>
      <c r="Q3" s="269"/>
      <c r="R3" s="348">
        <v>1</v>
      </c>
      <c r="S3" s="348"/>
      <c r="T3" s="348"/>
      <c r="U3" s="348"/>
      <c r="V3" s="348"/>
      <c r="W3" s="858" t="s">
        <v>829</v>
      </c>
      <c r="X3" s="740"/>
      <c r="Y3" s="740"/>
      <c r="Z3" s="740"/>
      <c r="AA3" s="740"/>
      <c r="AB3" s="740"/>
      <c r="AC3" s="740"/>
      <c r="CH3" s="24" t="s">
        <v>133</v>
      </c>
      <c r="CI3" s="24" t="s">
        <v>58</v>
      </c>
      <c r="CJ3" s="25" t="s">
        <v>145</v>
      </c>
      <c r="CK3" s="24"/>
      <c r="CL3" s="24"/>
    </row>
    <row r="4" spans="1:90" s="23" customFormat="1" ht="38.25">
      <c r="A4" s="271">
        <v>2</v>
      </c>
      <c r="B4" s="510"/>
      <c r="C4" s="272" t="s">
        <v>223</v>
      </c>
      <c r="D4" s="272" t="s">
        <v>222</v>
      </c>
      <c r="E4" s="509" t="s">
        <v>601</v>
      </c>
      <c r="F4" s="515" t="s">
        <v>637</v>
      </c>
      <c r="G4" s="865">
        <v>1</v>
      </c>
      <c r="H4" s="865" t="s">
        <v>373</v>
      </c>
      <c r="I4" s="866">
        <v>760</v>
      </c>
      <c r="J4" s="422" t="s">
        <v>59</v>
      </c>
      <c r="K4" s="422" t="s">
        <v>145</v>
      </c>
      <c r="L4" s="306">
        <v>150000</v>
      </c>
      <c r="M4" s="306">
        <v>127000</v>
      </c>
      <c r="N4" s="306">
        <v>149860</v>
      </c>
      <c r="O4" s="513">
        <f t="shared" ref="O4:O10" si="0">L4-N4</f>
        <v>140</v>
      </c>
      <c r="P4" s="516">
        <v>1</v>
      </c>
      <c r="Q4" s="269"/>
      <c r="R4" s="348">
        <v>1</v>
      </c>
      <c r="S4" s="348"/>
      <c r="T4" s="348"/>
      <c r="U4" s="348"/>
      <c r="V4" s="348"/>
      <c r="W4" s="858" t="s">
        <v>829</v>
      </c>
      <c r="X4" s="76"/>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H4" s="24" t="s">
        <v>137</v>
      </c>
      <c r="CI4" s="25" t="s">
        <v>59</v>
      </c>
      <c r="CJ4" s="25" t="s">
        <v>147</v>
      </c>
      <c r="CK4" s="24"/>
      <c r="CL4" s="24"/>
    </row>
    <row r="5" spans="1:90" s="23" customFormat="1" ht="25.5">
      <c r="A5" s="271">
        <v>3</v>
      </c>
      <c r="B5" s="510"/>
      <c r="C5" s="272" t="s">
        <v>223</v>
      </c>
      <c r="D5" s="272" t="s">
        <v>522</v>
      </c>
      <c r="E5" s="509" t="s">
        <v>516</v>
      </c>
      <c r="F5" s="515" t="s">
        <v>520</v>
      </c>
      <c r="G5" s="865">
        <v>1</v>
      </c>
      <c r="H5" s="865" t="s">
        <v>373</v>
      </c>
      <c r="I5" s="867">
        <v>474</v>
      </c>
      <c r="J5" s="510" t="s">
        <v>58</v>
      </c>
      <c r="K5" s="510" t="s">
        <v>147</v>
      </c>
      <c r="L5" s="302">
        <v>80240</v>
      </c>
      <c r="M5" s="307">
        <v>68000</v>
      </c>
      <c r="N5" s="308">
        <v>80240</v>
      </c>
      <c r="O5" s="513">
        <f t="shared" si="0"/>
        <v>0</v>
      </c>
      <c r="P5" s="516">
        <v>1</v>
      </c>
      <c r="Q5" s="269"/>
      <c r="R5" s="348">
        <v>1</v>
      </c>
      <c r="S5" s="348"/>
      <c r="T5" s="348"/>
      <c r="U5" s="348"/>
      <c r="V5" s="348"/>
      <c r="W5" s="858" t="s">
        <v>829</v>
      </c>
      <c r="X5" s="859" t="s">
        <v>801</v>
      </c>
      <c r="Y5" s="731"/>
      <c r="Z5" s="731"/>
      <c r="AA5" s="731"/>
      <c r="AB5" s="731"/>
      <c r="AC5" s="731"/>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H5" s="24" t="s">
        <v>8</v>
      </c>
      <c r="CI5" s="24" t="s">
        <v>60</v>
      </c>
      <c r="CJ5" s="25" t="s">
        <v>148</v>
      </c>
      <c r="CK5" s="24"/>
      <c r="CL5" s="24"/>
    </row>
    <row r="6" spans="1:90" s="23" customFormat="1" ht="23.25">
      <c r="A6" s="271">
        <v>4</v>
      </c>
      <c r="B6" s="510"/>
      <c r="C6" s="272" t="s">
        <v>223</v>
      </c>
      <c r="D6" s="272" t="s">
        <v>522</v>
      </c>
      <c r="E6" s="509" t="s">
        <v>518</v>
      </c>
      <c r="F6" s="515" t="s">
        <v>744</v>
      </c>
      <c r="G6" s="865">
        <v>1</v>
      </c>
      <c r="H6" s="865" t="s">
        <v>373</v>
      </c>
      <c r="I6" s="867">
        <v>151</v>
      </c>
      <c r="J6" s="510" t="s">
        <v>58</v>
      </c>
      <c r="K6" s="510" t="s">
        <v>147</v>
      </c>
      <c r="L6" s="350">
        <v>182900</v>
      </c>
      <c r="M6" s="472">
        <v>155000</v>
      </c>
      <c r="N6" s="473">
        <v>182900</v>
      </c>
      <c r="O6" s="473">
        <f t="shared" si="0"/>
        <v>0</v>
      </c>
      <c r="P6" s="516">
        <v>1</v>
      </c>
      <c r="Q6" s="474"/>
      <c r="R6" s="511">
        <v>1</v>
      </c>
      <c r="S6" s="511"/>
      <c r="T6" s="511"/>
      <c r="U6" s="511"/>
      <c r="V6" s="511"/>
      <c r="W6" s="858" t="s">
        <v>829</v>
      </c>
      <c r="X6" s="859" t="s">
        <v>706</v>
      </c>
      <c r="Y6" s="731"/>
      <c r="Z6" s="731"/>
      <c r="AA6" s="731"/>
      <c r="AB6" s="731"/>
      <c r="AC6" s="731"/>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H6" s="24"/>
      <c r="CI6" s="24"/>
      <c r="CJ6" s="24"/>
      <c r="CK6" s="24"/>
      <c r="CL6" s="24"/>
    </row>
    <row r="7" spans="1:90" s="23" customFormat="1" ht="23.25">
      <c r="A7" s="271">
        <v>5</v>
      </c>
      <c r="B7" s="510"/>
      <c r="C7" s="272" t="s">
        <v>223</v>
      </c>
      <c r="D7" s="272" t="s">
        <v>522</v>
      </c>
      <c r="E7" s="509" t="s">
        <v>519</v>
      </c>
      <c r="F7" s="515" t="s">
        <v>521</v>
      </c>
      <c r="G7" s="865">
        <v>1</v>
      </c>
      <c r="H7" s="865" t="s">
        <v>373</v>
      </c>
      <c r="I7" s="867">
        <v>441</v>
      </c>
      <c r="J7" s="510" t="s">
        <v>58</v>
      </c>
      <c r="K7" s="510" t="s">
        <v>147</v>
      </c>
      <c r="L7" s="350">
        <v>320960</v>
      </c>
      <c r="M7" s="472">
        <v>272000</v>
      </c>
      <c r="N7" s="473">
        <v>320960</v>
      </c>
      <c r="O7" s="473">
        <f t="shared" si="0"/>
        <v>0</v>
      </c>
      <c r="P7" s="516">
        <v>1</v>
      </c>
      <c r="Q7" s="474"/>
      <c r="R7" s="511">
        <v>1</v>
      </c>
      <c r="S7" s="511"/>
      <c r="T7" s="511"/>
      <c r="U7" s="511"/>
      <c r="V7" s="511"/>
      <c r="W7" s="858" t="s">
        <v>829</v>
      </c>
      <c r="X7" s="860"/>
      <c r="Y7" s="734"/>
      <c r="Z7" s="734"/>
      <c r="AA7" s="734"/>
      <c r="AB7" s="734"/>
      <c r="AC7" s="73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H7" s="24"/>
      <c r="CI7" s="24"/>
      <c r="CJ7" s="24"/>
      <c r="CK7" s="24"/>
      <c r="CL7" s="24"/>
    </row>
    <row r="8" spans="1:90" s="23" customFormat="1" ht="23.25">
      <c r="A8" s="271">
        <v>6</v>
      </c>
      <c r="B8" s="510" t="s">
        <v>8</v>
      </c>
      <c r="C8" s="272" t="s">
        <v>223</v>
      </c>
      <c r="D8" s="272" t="s">
        <v>522</v>
      </c>
      <c r="E8" s="512" t="s">
        <v>517</v>
      </c>
      <c r="F8" s="515" t="s">
        <v>707</v>
      </c>
      <c r="G8" s="865">
        <v>1</v>
      </c>
      <c r="H8" s="865" t="s">
        <v>373</v>
      </c>
      <c r="I8" s="867">
        <v>297</v>
      </c>
      <c r="J8" s="510" t="s">
        <v>58</v>
      </c>
      <c r="K8" s="510" t="s">
        <v>147</v>
      </c>
      <c r="L8" s="350">
        <v>418900</v>
      </c>
      <c r="M8" s="472">
        <v>355000</v>
      </c>
      <c r="N8" s="473">
        <v>418900</v>
      </c>
      <c r="O8" s="473">
        <f t="shared" si="0"/>
        <v>0</v>
      </c>
      <c r="P8" s="516">
        <v>1</v>
      </c>
      <c r="Q8" s="474"/>
      <c r="R8" s="511">
        <v>1</v>
      </c>
      <c r="S8" s="511"/>
      <c r="T8" s="511"/>
      <c r="U8" s="511"/>
      <c r="V8" s="511"/>
      <c r="W8" s="858" t="s">
        <v>829</v>
      </c>
      <c r="X8" s="861" t="s">
        <v>720</v>
      </c>
      <c r="Y8" s="735"/>
      <c r="Z8" s="735"/>
      <c r="AA8" s="735"/>
      <c r="AB8" s="735"/>
      <c r="AC8" s="736"/>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H8" s="24"/>
      <c r="CI8" s="24"/>
      <c r="CJ8" s="24"/>
      <c r="CK8" s="24"/>
      <c r="CL8" s="24"/>
    </row>
    <row r="9" spans="1:90" s="23" customFormat="1" ht="46.5">
      <c r="A9" s="271">
        <v>7</v>
      </c>
      <c r="B9" s="510" t="s">
        <v>8</v>
      </c>
      <c r="C9" s="272" t="s">
        <v>223</v>
      </c>
      <c r="D9" s="272" t="s">
        <v>522</v>
      </c>
      <c r="E9" s="509" t="s">
        <v>719</v>
      </c>
      <c r="F9" s="515" t="s">
        <v>718</v>
      </c>
      <c r="G9" s="865"/>
      <c r="H9" s="865"/>
      <c r="I9" s="867"/>
      <c r="J9" s="510" t="s">
        <v>60</v>
      </c>
      <c r="K9" s="510"/>
      <c r="L9" s="302">
        <v>34360</v>
      </c>
      <c r="M9" s="302">
        <v>34460</v>
      </c>
      <c r="N9" s="308">
        <v>34360</v>
      </c>
      <c r="O9" s="473">
        <f t="shared" si="0"/>
        <v>0</v>
      </c>
      <c r="P9" s="516">
        <v>1</v>
      </c>
      <c r="Q9" s="269"/>
      <c r="R9" s="348">
        <v>1</v>
      </c>
      <c r="S9" s="348"/>
      <c r="T9" s="348"/>
      <c r="U9" s="348"/>
      <c r="V9" s="348"/>
      <c r="W9" s="858" t="s">
        <v>829</v>
      </c>
      <c r="X9" s="737"/>
      <c r="Y9" s="737"/>
      <c r="Z9" s="737"/>
      <c r="AA9" s="737"/>
      <c r="AB9" s="737"/>
      <c r="AC9" s="738"/>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H9" s="24"/>
      <c r="CI9" s="24"/>
      <c r="CJ9" s="24"/>
      <c r="CK9" s="24"/>
      <c r="CL9" s="24"/>
    </row>
    <row r="10" spans="1:90" s="23" customFormat="1" ht="23.25">
      <c r="A10" s="271">
        <v>8</v>
      </c>
      <c r="B10" s="510"/>
      <c r="C10" s="272" t="s">
        <v>223</v>
      </c>
      <c r="D10" s="272" t="s">
        <v>535</v>
      </c>
      <c r="E10" s="509" t="s">
        <v>539</v>
      </c>
      <c r="F10" s="515" t="s">
        <v>543</v>
      </c>
      <c r="G10" s="868">
        <v>1</v>
      </c>
      <c r="H10" s="868">
        <v>2</v>
      </c>
      <c r="I10" s="867">
        <v>1108</v>
      </c>
      <c r="J10" s="510" t="s">
        <v>58</v>
      </c>
      <c r="K10" s="510" t="s">
        <v>147</v>
      </c>
      <c r="L10" s="869">
        <v>386450</v>
      </c>
      <c r="M10" s="870">
        <v>327500</v>
      </c>
      <c r="N10" s="871">
        <v>386450</v>
      </c>
      <c r="O10" s="872">
        <f t="shared" si="0"/>
        <v>0</v>
      </c>
      <c r="P10" s="516">
        <v>1</v>
      </c>
      <c r="Q10" s="269"/>
      <c r="R10" s="348">
        <v>1</v>
      </c>
      <c r="S10" s="348"/>
      <c r="T10" s="348"/>
      <c r="U10" s="348"/>
      <c r="V10" s="348"/>
      <c r="W10" s="858" t="s">
        <v>829</v>
      </c>
      <c r="X10" s="862" t="s">
        <v>765</v>
      </c>
      <c r="Y10" s="739"/>
      <c r="Z10" s="739"/>
      <c r="AA10" s="739"/>
      <c r="AB10" s="739"/>
      <c r="AC10" s="739"/>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H10" s="24"/>
      <c r="CI10" s="24"/>
      <c r="CJ10" s="24"/>
      <c r="CK10" s="24"/>
      <c r="CL10" s="24"/>
    </row>
    <row r="11" spans="1:90" s="23" customFormat="1" ht="23.25">
      <c r="A11" s="271">
        <v>9</v>
      </c>
      <c r="B11" s="510"/>
      <c r="C11" s="272" t="s">
        <v>223</v>
      </c>
      <c r="D11" s="272" t="s">
        <v>535</v>
      </c>
      <c r="E11" s="509" t="s">
        <v>540</v>
      </c>
      <c r="F11" s="515" t="s">
        <v>544</v>
      </c>
      <c r="G11" s="868">
        <v>1</v>
      </c>
      <c r="H11" s="868">
        <v>1</v>
      </c>
      <c r="I11" s="867">
        <v>444</v>
      </c>
      <c r="J11" s="510" t="s">
        <v>58</v>
      </c>
      <c r="K11" s="510" t="s">
        <v>147</v>
      </c>
      <c r="L11" s="869"/>
      <c r="M11" s="870"/>
      <c r="N11" s="871"/>
      <c r="O11" s="872"/>
      <c r="P11" s="516">
        <v>1</v>
      </c>
      <c r="Q11" s="269"/>
      <c r="R11" s="348">
        <v>1</v>
      </c>
      <c r="S11" s="348"/>
      <c r="T11" s="348"/>
      <c r="U11" s="348"/>
      <c r="V11" s="348"/>
      <c r="W11" s="858" t="s">
        <v>829</v>
      </c>
      <c r="X11" s="862"/>
      <c r="Y11" s="739"/>
      <c r="Z11" s="739"/>
      <c r="AA11" s="739"/>
      <c r="AB11" s="739"/>
      <c r="AC11" s="739"/>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H11" s="24"/>
      <c r="CI11" s="24"/>
      <c r="CJ11" s="24"/>
      <c r="CK11" s="24"/>
      <c r="CL11" s="24"/>
    </row>
    <row r="12" spans="1:90" s="23" customFormat="1" ht="46.5">
      <c r="A12" s="271">
        <v>10</v>
      </c>
      <c r="B12" s="510"/>
      <c r="C12" s="272" t="s">
        <v>223</v>
      </c>
      <c r="D12" s="272" t="s">
        <v>535</v>
      </c>
      <c r="E12" s="509" t="s">
        <v>541</v>
      </c>
      <c r="F12" s="515" t="s">
        <v>536</v>
      </c>
      <c r="G12" s="868">
        <v>1</v>
      </c>
      <c r="H12" s="868">
        <v>3</v>
      </c>
      <c r="I12" s="867">
        <v>1622</v>
      </c>
      <c r="J12" s="510" t="s">
        <v>58</v>
      </c>
      <c r="K12" s="510" t="s">
        <v>147</v>
      </c>
      <c r="L12" s="869"/>
      <c r="M12" s="870"/>
      <c r="N12" s="871"/>
      <c r="O12" s="872"/>
      <c r="P12" s="516">
        <v>1</v>
      </c>
      <c r="Q12" s="269"/>
      <c r="R12" s="348">
        <v>1</v>
      </c>
      <c r="S12" s="348"/>
      <c r="T12" s="348"/>
      <c r="U12" s="348"/>
      <c r="V12" s="348"/>
      <c r="W12" s="858" t="s">
        <v>829</v>
      </c>
      <c r="X12" s="862"/>
      <c r="Y12" s="739"/>
      <c r="Z12" s="739"/>
      <c r="AA12" s="739"/>
      <c r="AB12" s="739"/>
      <c r="AC12" s="739"/>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H12" s="24"/>
      <c r="CI12" s="24"/>
      <c r="CJ12" s="24"/>
      <c r="CK12" s="24"/>
      <c r="CL12" s="24"/>
    </row>
    <row r="13" spans="1:90" s="23" customFormat="1" ht="23.25">
      <c r="A13" s="271">
        <v>11</v>
      </c>
      <c r="B13" s="510"/>
      <c r="C13" s="272" t="s">
        <v>223</v>
      </c>
      <c r="D13" s="272" t="s">
        <v>535</v>
      </c>
      <c r="E13" s="509" t="s">
        <v>729</v>
      </c>
      <c r="F13" s="515" t="s">
        <v>537</v>
      </c>
      <c r="G13" s="868">
        <v>1</v>
      </c>
      <c r="H13" s="868">
        <v>2</v>
      </c>
      <c r="I13" s="867">
        <v>471</v>
      </c>
      <c r="J13" s="510" t="s">
        <v>59</v>
      </c>
      <c r="K13" s="510" t="s">
        <v>147</v>
      </c>
      <c r="L13" s="302">
        <v>90860</v>
      </c>
      <c r="M13" s="307">
        <v>77000</v>
      </c>
      <c r="N13" s="308">
        <v>90860</v>
      </c>
      <c r="O13" s="513">
        <f t="shared" ref="O13:O23" si="1">L13-N13</f>
        <v>0</v>
      </c>
      <c r="P13" s="516">
        <v>1</v>
      </c>
      <c r="Q13" s="269"/>
      <c r="R13" s="348">
        <v>1</v>
      </c>
      <c r="S13" s="348"/>
      <c r="T13" s="348"/>
      <c r="U13" s="348"/>
      <c r="V13" s="348"/>
      <c r="W13" s="858" t="s">
        <v>829</v>
      </c>
      <c r="X13" s="862"/>
      <c r="Y13" s="739"/>
      <c r="Z13" s="739"/>
      <c r="AA13" s="739"/>
      <c r="AB13" s="739"/>
      <c r="AC13" s="739"/>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H13" s="24"/>
      <c r="CI13" s="24"/>
      <c r="CJ13" s="24"/>
      <c r="CK13" s="24"/>
      <c r="CL13" s="24"/>
    </row>
    <row r="14" spans="1:90" s="23" customFormat="1" ht="23.25">
      <c r="A14" s="271">
        <v>12</v>
      </c>
      <c r="B14" s="510"/>
      <c r="C14" s="272" t="s">
        <v>223</v>
      </c>
      <c r="D14" s="272" t="s">
        <v>535</v>
      </c>
      <c r="E14" s="509" t="s">
        <v>542</v>
      </c>
      <c r="F14" s="515" t="s">
        <v>545</v>
      </c>
      <c r="G14" s="868">
        <v>1</v>
      </c>
      <c r="H14" s="868">
        <v>1</v>
      </c>
      <c r="I14" s="867">
        <v>1814</v>
      </c>
      <c r="J14" s="510" t="s">
        <v>59</v>
      </c>
      <c r="K14" s="510" t="s">
        <v>147</v>
      </c>
      <c r="L14" s="302">
        <v>20060</v>
      </c>
      <c r="M14" s="307">
        <v>17000</v>
      </c>
      <c r="N14" s="308">
        <v>20060</v>
      </c>
      <c r="O14" s="513">
        <f t="shared" si="1"/>
        <v>0</v>
      </c>
      <c r="P14" s="516">
        <v>1</v>
      </c>
      <c r="Q14" s="269"/>
      <c r="R14" s="348">
        <v>1</v>
      </c>
      <c r="S14" s="348"/>
      <c r="T14" s="348"/>
      <c r="U14" s="348"/>
      <c r="V14" s="348"/>
      <c r="W14" s="858" t="s">
        <v>829</v>
      </c>
      <c r="X14" s="862"/>
      <c r="Y14" s="739"/>
      <c r="Z14" s="739"/>
      <c r="AA14" s="739"/>
      <c r="AB14" s="739"/>
      <c r="AC14" s="739"/>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H14" s="24"/>
      <c r="CI14" s="24"/>
      <c r="CJ14" s="24"/>
      <c r="CK14" s="24"/>
      <c r="CL14" s="24"/>
    </row>
    <row r="15" spans="1:90" s="23" customFormat="1" ht="23.25">
      <c r="A15" s="271">
        <v>13</v>
      </c>
      <c r="B15" s="510"/>
      <c r="C15" s="272" t="s">
        <v>223</v>
      </c>
      <c r="D15" s="272" t="s">
        <v>535</v>
      </c>
      <c r="E15" s="509" t="s">
        <v>762</v>
      </c>
      <c r="F15" s="515" t="s">
        <v>544</v>
      </c>
      <c r="G15" s="868"/>
      <c r="H15" s="868"/>
      <c r="I15" s="867"/>
      <c r="J15" s="510" t="s">
        <v>59</v>
      </c>
      <c r="K15" s="510"/>
      <c r="L15" s="302">
        <v>55460</v>
      </c>
      <c r="M15" s="307">
        <v>47000</v>
      </c>
      <c r="N15" s="308">
        <v>55460</v>
      </c>
      <c r="O15" s="513">
        <f>L15-N15</f>
        <v>0</v>
      </c>
      <c r="P15" s="516">
        <v>1</v>
      </c>
      <c r="Q15" s="269"/>
      <c r="R15" s="348">
        <v>1</v>
      </c>
      <c r="S15" s="348"/>
      <c r="T15" s="348"/>
      <c r="U15" s="348"/>
      <c r="V15" s="348"/>
      <c r="W15" s="858" t="s">
        <v>829</v>
      </c>
      <c r="X15" s="76"/>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H15" s="24"/>
      <c r="CI15" s="24"/>
      <c r="CJ15" s="24"/>
      <c r="CK15" s="24"/>
      <c r="CL15" s="24"/>
    </row>
    <row r="16" spans="1:90" s="23" customFormat="1" ht="46.5">
      <c r="A16" s="271">
        <v>14</v>
      </c>
      <c r="B16" s="510"/>
      <c r="C16" s="272" t="s">
        <v>223</v>
      </c>
      <c r="D16" s="272" t="s">
        <v>548</v>
      </c>
      <c r="E16" s="514" t="s">
        <v>551</v>
      </c>
      <c r="F16" s="515" t="s">
        <v>553</v>
      </c>
      <c r="G16" s="868">
        <v>2</v>
      </c>
      <c r="H16" s="868">
        <v>2</v>
      </c>
      <c r="I16" s="867">
        <v>110</v>
      </c>
      <c r="J16" s="510" t="s">
        <v>58</v>
      </c>
      <c r="K16" s="510" t="s">
        <v>147</v>
      </c>
      <c r="L16" s="302">
        <v>148680</v>
      </c>
      <c r="M16" s="307">
        <v>126000</v>
      </c>
      <c r="N16" s="308">
        <v>144784.42000000001</v>
      </c>
      <c r="O16" s="513">
        <f t="shared" si="1"/>
        <v>3895.5799999999872</v>
      </c>
      <c r="P16" s="516">
        <v>1</v>
      </c>
      <c r="Q16" s="269"/>
      <c r="R16" s="348">
        <v>1</v>
      </c>
      <c r="S16" s="348"/>
      <c r="T16" s="348"/>
      <c r="U16" s="348"/>
      <c r="V16" s="348"/>
      <c r="W16" s="858" t="s">
        <v>829</v>
      </c>
      <c r="X16" s="859" t="s">
        <v>701</v>
      </c>
      <c r="Y16" s="731"/>
      <c r="Z16" s="731"/>
      <c r="AA16" s="731"/>
      <c r="AB16" s="731"/>
      <c r="AC16" s="731"/>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H16" s="24"/>
      <c r="CI16" s="24"/>
      <c r="CJ16" s="24"/>
      <c r="CK16" s="24"/>
      <c r="CL16" s="24"/>
    </row>
    <row r="17" spans="1:90" s="23" customFormat="1" ht="23.25">
      <c r="A17" s="271">
        <v>15</v>
      </c>
      <c r="B17" s="510"/>
      <c r="C17" s="272" t="s">
        <v>223</v>
      </c>
      <c r="D17" s="272" t="s">
        <v>548</v>
      </c>
      <c r="E17" s="514" t="s">
        <v>552</v>
      </c>
      <c r="F17" s="515" t="s">
        <v>554</v>
      </c>
      <c r="G17" s="868">
        <v>1</v>
      </c>
      <c r="H17" s="868">
        <v>1</v>
      </c>
      <c r="I17" s="867">
        <v>150</v>
      </c>
      <c r="J17" s="510" t="s">
        <v>58</v>
      </c>
      <c r="K17" s="510" t="s">
        <v>147</v>
      </c>
      <c r="L17" s="302">
        <v>202960</v>
      </c>
      <c r="M17" s="307">
        <v>172000</v>
      </c>
      <c r="N17" s="308">
        <v>202960</v>
      </c>
      <c r="O17" s="513">
        <f t="shared" si="1"/>
        <v>0</v>
      </c>
      <c r="P17" s="516">
        <v>1</v>
      </c>
      <c r="Q17" s="269"/>
      <c r="R17" s="348">
        <v>1</v>
      </c>
      <c r="S17" s="348"/>
      <c r="T17" s="348"/>
      <c r="U17" s="348"/>
      <c r="V17" s="348"/>
      <c r="W17" s="858" t="s">
        <v>829</v>
      </c>
      <c r="X17" s="859" t="s">
        <v>702</v>
      </c>
      <c r="Y17" s="731"/>
      <c r="Z17" s="731"/>
      <c r="AA17" s="731"/>
      <c r="AB17" s="731"/>
      <c r="AC17" s="731"/>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H17" s="24"/>
      <c r="CI17" s="24"/>
      <c r="CJ17" s="24"/>
      <c r="CK17" s="24"/>
      <c r="CL17" s="24"/>
    </row>
    <row r="18" spans="1:90" s="23" customFormat="1" ht="23.25">
      <c r="A18" s="271">
        <v>16</v>
      </c>
      <c r="B18" s="510"/>
      <c r="C18" s="272" t="s">
        <v>223</v>
      </c>
      <c r="D18" s="272" t="s">
        <v>548</v>
      </c>
      <c r="E18" s="509" t="s">
        <v>649</v>
      </c>
      <c r="F18" s="515" t="s">
        <v>555</v>
      </c>
      <c r="G18" s="868">
        <v>1</v>
      </c>
      <c r="H18" s="868">
        <v>1</v>
      </c>
      <c r="I18" s="867">
        <v>36</v>
      </c>
      <c r="J18" s="510" t="s">
        <v>58</v>
      </c>
      <c r="K18" s="510" t="s">
        <v>147</v>
      </c>
      <c r="L18" s="302">
        <v>150000</v>
      </c>
      <c r="M18" s="307">
        <v>127000</v>
      </c>
      <c r="N18" s="308">
        <v>149860</v>
      </c>
      <c r="O18" s="513">
        <f t="shared" si="1"/>
        <v>140</v>
      </c>
      <c r="P18" s="516">
        <v>1</v>
      </c>
      <c r="Q18" s="269"/>
      <c r="R18" s="348">
        <v>1</v>
      </c>
      <c r="S18" s="348"/>
      <c r="T18" s="348"/>
      <c r="U18" s="348"/>
      <c r="V18" s="348"/>
      <c r="W18" s="858" t="s">
        <v>829</v>
      </c>
      <c r="X18" s="76"/>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H18" s="24"/>
      <c r="CI18" s="24"/>
      <c r="CJ18" s="24"/>
      <c r="CK18" s="24"/>
      <c r="CL18" s="24"/>
    </row>
    <row r="19" spans="1:90" s="23" customFormat="1" ht="46.5">
      <c r="A19" s="271">
        <v>17</v>
      </c>
      <c r="B19" s="510"/>
      <c r="C19" s="272" t="s">
        <v>223</v>
      </c>
      <c r="D19" s="272" t="s">
        <v>564</v>
      </c>
      <c r="E19" s="509" t="s">
        <v>638</v>
      </c>
      <c r="F19" s="515" t="s">
        <v>570</v>
      </c>
      <c r="G19" s="868">
        <v>1</v>
      </c>
      <c r="H19" s="868" t="s">
        <v>373</v>
      </c>
      <c r="I19" s="867">
        <v>1064</v>
      </c>
      <c r="J19" s="510" t="s">
        <v>58</v>
      </c>
      <c r="K19" s="510" t="s">
        <v>147</v>
      </c>
      <c r="L19" s="309">
        <v>370520</v>
      </c>
      <c r="M19" s="307">
        <v>314000</v>
      </c>
      <c r="N19" s="308">
        <v>353417.13</v>
      </c>
      <c r="O19" s="513">
        <f t="shared" si="1"/>
        <v>17102.869999999995</v>
      </c>
      <c r="P19" s="516">
        <v>1</v>
      </c>
      <c r="Q19" s="269"/>
      <c r="R19" s="348">
        <v>1</v>
      </c>
      <c r="S19" s="348"/>
      <c r="T19" s="348"/>
      <c r="U19" s="348"/>
      <c r="V19" s="348"/>
      <c r="W19" s="858" t="s">
        <v>829</v>
      </c>
      <c r="X19" s="732" t="s">
        <v>743</v>
      </c>
      <c r="Y19" s="732"/>
      <c r="Z19" s="732"/>
      <c r="AA19" s="732"/>
      <c r="AB19" s="732"/>
      <c r="AC19" s="733"/>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H19" s="24"/>
      <c r="CI19" s="24"/>
      <c r="CJ19" s="24"/>
      <c r="CK19" s="24"/>
      <c r="CL19" s="24"/>
    </row>
    <row r="20" spans="1:90" s="23" customFormat="1" ht="23.25">
      <c r="A20" s="271">
        <v>18</v>
      </c>
      <c r="B20" s="510"/>
      <c r="C20" s="272" t="s">
        <v>223</v>
      </c>
      <c r="D20" s="272" t="s">
        <v>591</v>
      </c>
      <c r="E20" s="509" t="s">
        <v>587</v>
      </c>
      <c r="F20" s="515" t="s">
        <v>592</v>
      </c>
      <c r="G20" s="868">
        <v>1</v>
      </c>
      <c r="H20" s="868" t="s">
        <v>373</v>
      </c>
      <c r="I20" s="873">
        <v>415</v>
      </c>
      <c r="J20" s="510" t="s">
        <v>58</v>
      </c>
      <c r="K20" s="510" t="s">
        <v>147</v>
      </c>
      <c r="L20" s="302">
        <v>120000</v>
      </c>
      <c r="M20" s="307">
        <v>101648.92</v>
      </c>
      <c r="N20" s="308">
        <f>M20*1.18</f>
        <v>119945.72559999999</v>
      </c>
      <c r="O20" s="513">
        <f t="shared" si="1"/>
        <v>54.274400000009337</v>
      </c>
      <c r="P20" s="516">
        <v>1</v>
      </c>
      <c r="Q20" s="269"/>
      <c r="R20" s="348">
        <v>1</v>
      </c>
      <c r="S20" s="348"/>
      <c r="T20" s="348"/>
      <c r="U20" s="348"/>
      <c r="V20" s="348"/>
      <c r="W20" s="858" t="s">
        <v>829</v>
      </c>
      <c r="X20" s="76"/>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H20" s="24"/>
      <c r="CI20" s="24"/>
      <c r="CJ20" s="24"/>
      <c r="CK20" s="24"/>
      <c r="CL20" s="24"/>
    </row>
    <row r="21" spans="1:90" s="23" customFormat="1" ht="23.25">
      <c r="A21" s="271">
        <v>19</v>
      </c>
      <c r="B21" s="510"/>
      <c r="C21" s="272" t="s">
        <v>223</v>
      </c>
      <c r="D21" s="272" t="s">
        <v>591</v>
      </c>
      <c r="E21" s="509" t="s">
        <v>589</v>
      </c>
      <c r="F21" s="515" t="s">
        <v>594</v>
      </c>
      <c r="G21" s="868">
        <v>1</v>
      </c>
      <c r="H21" s="868" t="s">
        <v>373</v>
      </c>
      <c r="I21" s="873">
        <v>489</v>
      </c>
      <c r="J21" s="510" t="s">
        <v>58</v>
      </c>
      <c r="K21" s="510" t="s">
        <v>147</v>
      </c>
      <c r="L21" s="302">
        <v>70000</v>
      </c>
      <c r="M21" s="307">
        <v>54248.51</v>
      </c>
      <c r="N21" s="308">
        <v>64013.24</v>
      </c>
      <c r="O21" s="513">
        <f t="shared" si="1"/>
        <v>5986.760000000002</v>
      </c>
      <c r="P21" s="516">
        <v>1</v>
      </c>
      <c r="Q21" s="269"/>
      <c r="R21" s="348">
        <v>1</v>
      </c>
      <c r="S21" s="348"/>
      <c r="T21" s="348"/>
      <c r="U21" s="348"/>
      <c r="V21" s="348"/>
      <c r="W21" s="858" t="s">
        <v>829</v>
      </c>
      <c r="X21" s="76"/>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H21" s="24"/>
      <c r="CI21" s="24"/>
      <c r="CJ21" s="24"/>
      <c r="CK21" s="24"/>
      <c r="CL21" s="24"/>
    </row>
    <row r="22" spans="1:90" s="23" customFormat="1" ht="23.25">
      <c r="A22" s="271">
        <v>20</v>
      </c>
      <c r="B22" s="510"/>
      <c r="C22" s="272" t="s">
        <v>223</v>
      </c>
      <c r="D22" s="272" t="s">
        <v>591</v>
      </c>
      <c r="E22" s="509" t="s">
        <v>640</v>
      </c>
      <c r="F22" s="515" t="s">
        <v>595</v>
      </c>
      <c r="G22" s="868">
        <v>1</v>
      </c>
      <c r="H22" s="868" t="s">
        <v>373</v>
      </c>
      <c r="I22" s="873">
        <v>264</v>
      </c>
      <c r="J22" s="510" t="s">
        <v>58</v>
      </c>
      <c r="K22" s="510" t="s">
        <v>147</v>
      </c>
      <c r="L22" s="302">
        <v>120000</v>
      </c>
      <c r="M22" s="302">
        <v>91506.93</v>
      </c>
      <c r="N22" s="302">
        <v>107978.17</v>
      </c>
      <c r="O22" s="513">
        <f t="shared" si="1"/>
        <v>12021.830000000002</v>
      </c>
      <c r="P22" s="516">
        <v>1</v>
      </c>
      <c r="Q22" s="269"/>
      <c r="R22" s="348">
        <v>1</v>
      </c>
      <c r="S22" s="348"/>
      <c r="T22" s="348"/>
      <c r="U22" s="348"/>
      <c r="V22" s="348"/>
      <c r="W22" s="858" t="s">
        <v>829</v>
      </c>
      <c r="X22" s="76"/>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H22" s="24"/>
      <c r="CI22" s="24"/>
      <c r="CJ22" s="24"/>
      <c r="CK22" s="24"/>
      <c r="CL22" s="24"/>
    </row>
    <row r="23" spans="1:90" s="23" customFormat="1" ht="23.25">
      <c r="A23" s="271">
        <v>21</v>
      </c>
      <c r="B23" s="510"/>
      <c r="C23" s="272" t="s">
        <v>223</v>
      </c>
      <c r="D23" s="272" t="s">
        <v>591</v>
      </c>
      <c r="E23" s="509" t="s">
        <v>590</v>
      </c>
      <c r="F23" s="515" t="s">
        <v>578</v>
      </c>
      <c r="G23" s="874">
        <v>1</v>
      </c>
      <c r="H23" s="874" t="s">
        <v>373</v>
      </c>
      <c r="I23" s="873">
        <v>694</v>
      </c>
      <c r="J23" s="510" t="s">
        <v>58</v>
      </c>
      <c r="K23" s="510" t="s">
        <v>147</v>
      </c>
      <c r="L23" s="302">
        <v>300000</v>
      </c>
      <c r="M23" s="302">
        <v>252789.66</v>
      </c>
      <c r="N23" s="302">
        <v>298291.8</v>
      </c>
      <c r="O23" s="513">
        <f t="shared" si="1"/>
        <v>1708.2000000000116</v>
      </c>
      <c r="P23" s="516">
        <v>1</v>
      </c>
      <c r="Q23" s="269"/>
      <c r="R23" s="348">
        <v>1</v>
      </c>
      <c r="S23" s="348"/>
      <c r="T23" s="348"/>
      <c r="U23" s="348"/>
      <c r="V23" s="348"/>
      <c r="W23" s="858" t="s">
        <v>829</v>
      </c>
      <c r="X23" s="76"/>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H23" s="24"/>
      <c r="CI23" s="24"/>
      <c r="CJ23" s="24"/>
      <c r="CK23" s="24"/>
      <c r="CL23" s="24"/>
    </row>
    <row r="24" spans="1:90" s="23" customFormat="1" ht="46.5">
      <c r="A24" s="271">
        <v>22</v>
      </c>
      <c r="B24" s="510"/>
      <c r="C24" s="272" t="s">
        <v>223</v>
      </c>
      <c r="D24" s="272" t="s">
        <v>602</v>
      </c>
      <c r="E24" s="509" t="s">
        <v>614</v>
      </c>
      <c r="F24" s="515" t="s">
        <v>619</v>
      </c>
      <c r="G24" s="875">
        <v>1</v>
      </c>
      <c r="H24" s="875" t="s">
        <v>373</v>
      </c>
      <c r="I24" s="364">
        <v>672</v>
      </c>
      <c r="J24" s="510" t="s">
        <v>60</v>
      </c>
      <c r="K24" s="510" t="s">
        <v>147</v>
      </c>
      <c r="L24" s="302">
        <v>160000</v>
      </c>
      <c r="M24" s="870">
        <v>550000</v>
      </c>
      <c r="N24" s="871">
        <v>645446.41</v>
      </c>
      <c r="O24" s="872">
        <f>SUM(L24:L27)-N24</f>
        <v>4553.5899999999674</v>
      </c>
      <c r="P24" s="516">
        <v>1</v>
      </c>
      <c r="Q24" s="269"/>
      <c r="R24" s="348">
        <v>1</v>
      </c>
      <c r="S24" s="348"/>
      <c r="T24" s="348"/>
      <c r="U24" s="348"/>
      <c r="V24" s="348"/>
      <c r="W24" s="858" t="s">
        <v>829</v>
      </c>
      <c r="X24" s="76"/>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H24" s="24"/>
      <c r="CI24" s="24"/>
      <c r="CJ24" s="24"/>
      <c r="CK24" s="24"/>
      <c r="CL24" s="24"/>
    </row>
    <row r="25" spans="1:90" s="23" customFormat="1" ht="23.25">
      <c r="A25" s="271">
        <v>23</v>
      </c>
      <c r="B25" s="510"/>
      <c r="C25" s="272" t="s">
        <v>223</v>
      </c>
      <c r="D25" s="272" t="s">
        <v>602</v>
      </c>
      <c r="E25" s="509" t="s">
        <v>616</v>
      </c>
      <c r="F25" s="515" t="s">
        <v>620</v>
      </c>
      <c r="G25" s="875">
        <v>1</v>
      </c>
      <c r="H25" s="875" t="s">
        <v>373</v>
      </c>
      <c r="I25" s="876">
        <v>491</v>
      </c>
      <c r="J25" s="510" t="s">
        <v>60</v>
      </c>
      <c r="K25" s="510" t="s">
        <v>147</v>
      </c>
      <c r="L25" s="302">
        <v>160000</v>
      </c>
      <c r="M25" s="870"/>
      <c r="N25" s="871"/>
      <c r="O25" s="872"/>
      <c r="P25" s="516">
        <v>1</v>
      </c>
      <c r="Q25" s="269"/>
      <c r="R25" s="348">
        <v>1</v>
      </c>
      <c r="S25" s="348"/>
      <c r="T25" s="348"/>
      <c r="U25" s="348"/>
      <c r="V25" s="348"/>
      <c r="W25" s="858" t="s">
        <v>829</v>
      </c>
      <c r="X25" s="76"/>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H25" s="24"/>
      <c r="CI25" s="24"/>
      <c r="CJ25" s="24"/>
      <c r="CK25" s="24"/>
      <c r="CL25" s="24"/>
    </row>
    <row r="26" spans="1:90" s="23" customFormat="1" ht="23.25">
      <c r="A26" s="271">
        <v>24</v>
      </c>
      <c r="B26" s="510"/>
      <c r="C26" s="272" t="s">
        <v>223</v>
      </c>
      <c r="D26" s="272" t="s">
        <v>602</v>
      </c>
      <c r="E26" s="509" t="s">
        <v>617</v>
      </c>
      <c r="F26" s="515" t="s">
        <v>621</v>
      </c>
      <c r="G26" s="875">
        <v>1</v>
      </c>
      <c r="H26" s="875" t="s">
        <v>373</v>
      </c>
      <c r="I26" s="876">
        <v>1968</v>
      </c>
      <c r="J26" s="510" t="s">
        <v>60</v>
      </c>
      <c r="K26" s="510" t="s">
        <v>147</v>
      </c>
      <c r="L26" s="302">
        <v>170000</v>
      </c>
      <c r="M26" s="870"/>
      <c r="N26" s="871"/>
      <c r="O26" s="872"/>
      <c r="P26" s="516">
        <v>1</v>
      </c>
      <c r="Q26" s="269"/>
      <c r="R26" s="348">
        <v>1</v>
      </c>
      <c r="S26" s="348"/>
      <c r="T26" s="348"/>
      <c r="U26" s="348"/>
      <c r="V26" s="348"/>
      <c r="W26" s="858" t="s">
        <v>829</v>
      </c>
      <c r="X26" s="76"/>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H26" s="24"/>
      <c r="CI26" s="24"/>
      <c r="CJ26" s="24"/>
      <c r="CK26" s="24"/>
      <c r="CL26" s="24"/>
    </row>
    <row r="27" spans="1:90" s="23" customFormat="1" ht="23.25">
      <c r="A27" s="271">
        <v>25</v>
      </c>
      <c r="B27" s="510"/>
      <c r="C27" s="272" t="s">
        <v>223</v>
      </c>
      <c r="D27" s="272" t="s">
        <v>602</v>
      </c>
      <c r="E27" s="509" t="s">
        <v>618</v>
      </c>
      <c r="F27" s="515" t="s">
        <v>622</v>
      </c>
      <c r="G27" s="875">
        <v>1</v>
      </c>
      <c r="H27" s="875" t="s">
        <v>373</v>
      </c>
      <c r="I27" s="876">
        <v>1067</v>
      </c>
      <c r="J27" s="510" t="s">
        <v>60</v>
      </c>
      <c r="K27" s="510" t="s">
        <v>147</v>
      </c>
      <c r="L27" s="302">
        <v>160000</v>
      </c>
      <c r="M27" s="870"/>
      <c r="N27" s="871"/>
      <c r="O27" s="872"/>
      <c r="P27" s="516">
        <v>1</v>
      </c>
      <c r="Q27" s="269"/>
      <c r="R27" s="348">
        <v>1</v>
      </c>
      <c r="S27" s="348"/>
      <c r="T27" s="348"/>
      <c r="U27" s="348"/>
      <c r="V27" s="348"/>
      <c r="W27" s="858" t="s">
        <v>829</v>
      </c>
      <c r="X27" s="76"/>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H27" s="24"/>
      <c r="CI27" s="24"/>
      <c r="CJ27" s="24"/>
      <c r="CK27" s="24"/>
      <c r="CL27" s="24"/>
    </row>
    <row r="28" spans="1:90" s="23" customFormat="1" ht="23.25">
      <c r="A28" s="271">
        <v>26</v>
      </c>
      <c r="B28" s="510"/>
      <c r="C28" s="272" t="s">
        <v>223</v>
      </c>
      <c r="D28" s="272" t="s">
        <v>602</v>
      </c>
      <c r="E28" s="509" t="s">
        <v>615</v>
      </c>
      <c r="F28" s="515" t="s">
        <v>613</v>
      </c>
      <c r="G28" s="875">
        <v>1</v>
      </c>
      <c r="H28" s="875" t="s">
        <v>373</v>
      </c>
      <c r="I28" s="876">
        <v>3141</v>
      </c>
      <c r="J28" s="510" t="s">
        <v>58</v>
      </c>
      <c r="K28" s="510" t="s">
        <v>147</v>
      </c>
      <c r="L28" s="302">
        <v>150000</v>
      </c>
      <c r="M28" s="870">
        <v>194500</v>
      </c>
      <c r="N28" s="871">
        <v>210696.11</v>
      </c>
      <c r="O28" s="872">
        <f>SUM(L28:L29)-N28</f>
        <v>19303.890000000014</v>
      </c>
      <c r="P28" s="516">
        <v>1</v>
      </c>
      <c r="Q28" s="269"/>
      <c r="R28" s="348">
        <v>1</v>
      </c>
      <c r="S28" s="348"/>
      <c r="T28" s="348"/>
      <c r="U28" s="348"/>
      <c r="V28" s="348"/>
      <c r="W28" s="858" t="s">
        <v>829</v>
      </c>
      <c r="X28" s="863" t="s">
        <v>746</v>
      </c>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H28" s="24"/>
      <c r="CI28" s="24"/>
      <c r="CJ28" s="24"/>
      <c r="CK28" s="24"/>
      <c r="CL28" s="24"/>
    </row>
    <row r="29" spans="1:90" s="23" customFormat="1" ht="46.5">
      <c r="A29" s="271">
        <v>27</v>
      </c>
      <c r="B29" s="510"/>
      <c r="C29" s="272" t="s">
        <v>223</v>
      </c>
      <c r="D29" s="272" t="s">
        <v>602</v>
      </c>
      <c r="E29" s="509" t="s">
        <v>626</v>
      </c>
      <c r="F29" s="515" t="s">
        <v>623</v>
      </c>
      <c r="G29" s="875">
        <v>1</v>
      </c>
      <c r="H29" s="875" t="s">
        <v>373</v>
      </c>
      <c r="I29" s="876">
        <v>2709</v>
      </c>
      <c r="J29" s="510" t="s">
        <v>59</v>
      </c>
      <c r="K29" s="510" t="s">
        <v>147</v>
      </c>
      <c r="L29" s="302">
        <v>80000</v>
      </c>
      <c r="M29" s="870"/>
      <c r="N29" s="871"/>
      <c r="O29" s="872"/>
      <c r="P29" s="516">
        <v>1</v>
      </c>
      <c r="Q29" s="269"/>
      <c r="R29" s="348">
        <v>1</v>
      </c>
      <c r="S29" s="348"/>
      <c r="T29" s="348"/>
      <c r="U29" s="348"/>
      <c r="V29" s="348"/>
      <c r="W29" s="858" t="s">
        <v>829</v>
      </c>
      <c r="X29" s="86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H29" s="24"/>
      <c r="CI29" s="24"/>
      <c r="CJ29" s="24"/>
      <c r="CK29" s="24"/>
      <c r="CL29" s="24"/>
    </row>
    <row r="30" spans="1:90" s="23" customFormat="1" ht="23.25">
      <c r="A30" s="271">
        <v>28</v>
      </c>
      <c r="B30" s="510"/>
      <c r="C30" s="272" t="s">
        <v>223</v>
      </c>
      <c r="D30" s="272" t="s">
        <v>602</v>
      </c>
      <c r="E30" s="509" t="s">
        <v>625</v>
      </c>
      <c r="F30" s="515" t="s">
        <v>624</v>
      </c>
      <c r="G30" s="875">
        <v>1</v>
      </c>
      <c r="H30" s="875" t="s">
        <v>373</v>
      </c>
      <c r="I30" s="876">
        <v>3962</v>
      </c>
      <c r="J30" s="510" t="s">
        <v>58</v>
      </c>
      <c r="K30" s="510" t="s">
        <v>147</v>
      </c>
      <c r="L30" s="302">
        <v>160000</v>
      </c>
      <c r="M30" s="307">
        <v>80000</v>
      </c>
      <c r="N30" s="308">
        <v>94400</v>
      </c>
      <c r="O30" s="513">
        <f>L30-N30</f>
        <v>65600</v>
      </c>
      <c r="P30" s="516">
        <v>1</v>
      </c>
      <c r="Q30" s="269"/>
      <c r="R30" s="348">
        <v>1</v>
      </c>
      <c r="S30" s="348"/>
      <c r="T30" s="348"/>
      <c r="U30" s="348"/>
      <c r="V30" s="348"/>
      <c r="W30" s="858" t="s">
        <v>829</v>
      </c>
      <c r="X30" s="76"/>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H30" s="24"/>
      <c r="CI30" s="24"/>
      <c r="CJ30" s="24"/>
      <c r="CK30" s="24"/>
      <c r="CL30" s="24"/>
    </row>
    <row r="31" spans="1:90" s="73" customFormat="1" ht="51.75" customHeight="1">
      <c r="A31" s="877"/>
      <c r="B31" s="878"/>
      <c r="C31" s="878"/>
      <c r="D31" s="878"/>
      <c r="E31" s="879" t="s">
        <v>9</v>
      </c>
      <c r="F31" s="879"/>
      <c r="G31" s="880">
        <f>SUM(G3:G30)</f>
        <v>27</v>
      </c>
      <c r="H31" s="880">
        <f>SUM(H3:H30)</f>
        <v>14</v>
      </c>
      <c r="I31" s="880">
        <f>SUM(I3:I30)</f>
        <v>27255</v>
      </c>
      <c r="J31" s="881"/>
      <c r="K31" s="881"/>
      <c r="L31" s="882">
        <f>SUM(L3:L30)</f>
        <v>4382350</v>
      </c>
      <c r="M31" s="883">
        <f>SUM(M3:M30)</f>
        <v>3593254.02</v>
      </c>
      <c r="N31" s="883">
        <f>SUM(N3:N30)</f>
        <v>4190371.0055999998</v>
      </c>
      <c r="O31" s="882">
        <f>SUM(O3:O30)</f>
        <v>130506.9944</v>
      </c>
      <c r="P31" s="884"/>
      <c r="Q31" s="884"/>
      <c r="R31" s="885">
        <f>SUM(R3:R30)</f>
        <v>28</v>
      </c>
      <c r="S31" s="885">
        <f>SUM(S3:S30)</f>
        <v>0</v>
      </c>
      <c r="T31" s="885">
        <f>SUM(T3:T30)</f>
        <v>0</v>
      </c>
      <c r="U31" s="885">
        <f>SUM(U3:U30)</f>
        <v>0</v>
      </c>
      <c r="V31" s="885">
        <f>SUM(V3:V30)</f>
        <v>0</v>
      </c>
      <c r="W31" s="886"/>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H31" s="72"/>
      <c r="CI31" s="72"/>
      <c r="CJ31" s="72"/>
      <c r="CK31" s="72"/>
      <c r="CL31" s="72"/>
    </row>
    <row r="32" spans="1:90">
      <c r="G32" s="41"/>
      <c r="H32" s="41"/>
      <c r="I32" s="41"/>
    </row>
    <row r="33" spans="7:90">
      <c r="G33" s="41"/>
      <c r="H33" s="41"/>
      <c r="I33" s="41"/>
      <c r="L33" s="21"/>
      <c r="M33" s="21"/>
      <c r="N33" s="21"/>
      <c r="O33" s="21"/>
      <c r="P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H33" s="21"/>
      <c r="CI33" s="21"/>
      <c r="CJ33" s="21"/>
      <c r="CK33" s="21"/>
      <c r="CL33" s="21"/>
    </row>
    <row r="34" spans="7:90">
      <c r="G34" s="41"/>
      <c r="H34" s="41"/>
      <c r="I34" s="41"/>
      <c r="L34" s="21"/>
      <c r="M34" s="21"/>
      <c r="N34" s="21"/>
      <c r="O34" s="21"/>
      <c r="P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H34" s="21"/>
      <c r="CI34" s="21"/>
      <c r="CJ34" s="21"/>
      <c r="CK34" s="21"/>
      <c r="CL34" s="21"/>
    </row>
    <row r="35" spans="7:90">
      <c r="G35" s="41"/>
      <c r="H35" s="41"/>
      <c r="I35" s="41"/>
      <c r="L35" s="21"/>
      <c r="M35" s="21"/>
      <c r="N35" s="21"/>
      <c r="O35" s="21"/>
      <c r="P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H35" s="21"/>
      <c r="CI35" s="21"/>
      <c r="CJ35" s="21"/>
      <c r="CK35" s="21"/>
      <c r="CL35" s="21"/>
    </row>
    <row r="36" spans="7:90">
      <c r="G36" s="41"/>
      <c r="H36" s="41"/>
      <c r="I36" s="41"/>
      <c r="L36" s="21"/>
      <c r="M36" s="21"/>
      <c r="N36" s="21"/>
      <c r="O36" s="21"/>
      <c r="P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H36" s="21"/>
      <c r="CI36" s="21"/>
      <c r="CJ36" s="21"/>
      <c r="CK36" s="21"/>
      <c r="CL36" s="21"/>
    </row>
    <row r="37" spans="7:90">
      <c r="G37" s="41"/>
      <c r="H37" s="41"/>
      <c r="I37" s="41"/>
      <c r="L37" s="21"/>
      <c r="M37" s="21"/>
      <c r="N37" s="21"/>
      <c r="O37" s="21"/>
      <c r="P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H37" s="21"/>
      <c r="CI37" s="21"/>
      <c r="CJ37" s="21"/>
      <c r="CK37" s="21"/>
      <c r="CL37" s="21"/>
    </row>
    <row r="38" spans="7:90">
      <c r="G38" s="41"/>
      <c r="H38" s="41"/>
      <c r="I38" s="41"/>
      <c r="L38" s="21"/>
      <c r="M38" s="21"/>
      <c r="N38" s="21"/>
      <c r="O38" s="21"/>
      <c r="P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H38" s="21"/>
      <c r="CI38" s="21"/>
      <c r="CJ38" s="21"/>
      <c r="CK38" s="21"/>
      <c r="CL38" s="21"/>
    </row>
    <row r="39" spans="7:90">
      <c r="G39" s="41"/>
      <c r="H39" s="41"/>
      <c r="I39" s="41"/>
      <c r="L39" s="21"/>
      <c r="M39" s="21"/>
      <c r="N39" s="21"/>
      <c r="O39" s="21"/>
      <c r="P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H39" s="21"/>
      <c r="CI39" s="21"/>
      <c r="CJ39" s="21"/>
      <c r="CK39" s="21"/>
      <c r="CL39" s="21"/>
    </row>
    <row r="40" spans="7:90">
      <c r="G40" s="41"/>
      <c r="H40" s="41"/>
      <c r="I40" s="41"/>
      <c r="L40" s="21"/>
      <c r="M40" s="21"/>
      <c r="N40" s="21"/>
      <c r="O40" s="21"/>
      <c r="P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H40" s="21"/>
      <c r="CI40" s="21"/>
      <c r="CJ40" s="21"/>
      <c r="CK40" s="21"/>
      <c r="CL40" s="21"/>
    </row>
    <row r="41" spans="7:90">
      <c r="G41" s="41"/>
      <c r="H41" s="41"/>
      <c r="I41" s="41"/>
      <c r="L41" s="21"/>
      <c r="M41" s="21"/>
      <c r="N41" s="21"/>
      <c r="O41" s="21"/>
      <c r="P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H41" s="21"/>
      <c r="CI41" s="21"/>
      <c r="CJ41" s="21"/>
      <c r="CK41" s="21"/>
      <c r="CL41" s="21"/>
    </row>
    <row r="42" spans="7:90">
      <c r="G42" s="41"/>
      <c r="H42" s="41"/>
      <c r="I42" s="41"/>
      <c r="L42" s="21"/>
      <c r="M42" s="21"/>
      <c r="N42" s="21"/>
      <c r="O42" s="21"/>
      <c r="P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H42" s="21"/>
      <c r="CI42" s="21"/>
      <c r="CJ42" s="21"/>
      <c r="CK42" s="21"/>
      <c r="CL42" s="21"/>
    </row>
    <row r="43" spans="7:90">
      <c r="G43" s="41"/>
      <c r="H43" s="41"/>
      <c r="I43" s="41"/>
      <c r="L43" s="21"/>
      <c r="M43" s="21"/>
      <c r="N43" s="21"/>
      <c r="O43" s="21"/>
      <c r="P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H43" s="21"/>
      <c r="CI43" s="21"/>
      <c r="CJ43" s="21"/>
      <c r="CK43" s="21"/>
      <c r="CL43" s="21"/>
    </row>
    <row r="44" spans="7:90">
      <c r="G44" s="41"/>
      <c r="H44" s="41"/>
      <c r="I44" s="41"/>
      <c r="L44" s="21"/>
      <c r="M44" s="21"/>
      <c r="N44" s="21"/>
      <c r="O44" s="21"/>
      <c r="P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H44" s="21"/>
      <c r="CI44" s="21"/>
      <c r="CJ44" s="21"/>
      <c r="CK44" s="21"/>
      <c r="CL44" s="21"/>
    </row>
    <row r="45" spans="7:90">
      <c r="G45" s="41"/>
      <c r="H45" s="41"/>
      <c r="I45" s="41"/>
      <c r="L45" s="21"/>
      <c r="M45" s="21"/>
      <c r="N45" s="21"/>
      <c r="O45" s="21"/>
      <c r="P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H45" s="21"/>
      <c r="CI45" s="21"/>
      <c r="CJ45" s="21"/>
      <c r="CK45" s="21"/>
      <c r="CL45" s="21"/>
    </row>
    <row r="46" spans="7:90">
      <c r="G46" s="41"/>
      <c r="H46" s="41"/>
      <c r="I46" s="41"/>
      <c r="L46" s="21"/>
      <c r="M46" s="21"/>
      <c r="N46" s="21"/>
      <c r="O46" s="21"/>
      <c r="P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H46" s="21"/>
      <c r="CI46" s="21"/>
      <c r="CJ46" s="21"/>
      <c r="CK46" s="21"/>
      <c r="CL46" s="21"/>
    </row>
    <row r="47" spans="7:90">
      <c r="G47" s="41"/>
      <c r="H47" s="41"/>
      <c r="I47" s="41"/>
      <c r="L47" s="21"/>
      <c r="M47" s="21"/>
      <c r="N47" s="21"/>
      <c r="O47" s="21"/>
      <c r="P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H47" s="21"/>
      <c r="CI47" s="21"/>
      <c r="CJ47" s="21"/>
      <c r="CK47" s="21"/>
      <c r="CL47" s="21"/>
    </row>
    <row r="48" spans="7:90">
      <c r="G48" s="41"/>
      <c r="H48" s="41"/>
      <c r="I48" s="41"/>
      <c r="L48" s="21"/>
      <c r="M48" s="21"/>
      <c r="N48" s="21"/>
      <c r="O48" s="21"/>
      <c r="P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H48" s="21"/>
      <c r="CI48" s="21"/>
      <c r="CJ48" s="21"/>
      <c r="CK48" s="21"/>
      <c r="CL48" s="21"/>
    </row>
    <row r="49" spans="7:90">
      <c r="G49" s="41"/>
      <c r="H49" s="41"/>
      <c r="I49" s="41"/>
      <c r="L49" s="21"/>
      <c r="M49" s="21"/>
      <c r="N49" s="21"/>
      <c r="O49" s="21"/>
      <c r="P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H49" s="21"/>
      <c r="CI49" s="21"/>
      <c r="CJ49" s="21"/>
      <c r="CK49" s="21"/>
      <c r="CL49" s="21"/>
    </row>
    <row r="50" spans="7:90">
      <c r="G50" s="41"/>
      <c r="H50" s="41"/>
      <c r="I50" s="41"/>
      <c r="L50" s="21"/>
      <c r="M50" s="21"/>
      <c r="N50" s="21"/>
      <c r="O50" s="21"/>
      <c r="P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H50" s="21"/>
      <c r="CI50" s="21"/>
      <c r="CJ50" s="21"/>
      <c r="CK50" s="21"/>
      <c r="CL50" s="21"/>
    </row>
    <row r="51" spans="7:90">
      <c r="G51" s="41"/>
      <c r="H51" s="41"/>
      <c r="I51" s="41"/>
      <c r="L51" s="21"/>
      <c r="M51" s="21"/>
      <c r="N51" s="21"/>
      <c r="O51" s="21"/>
      <c r="P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H51" s="21"/>
      <c r="CI51" s="21"/>
      <c r="CJ51" s="21"/>
      <c r="CK51" s="21"/>
      <c r="CL51" s="21"/>
    </row>
    <row r="52" spans="7:90">
      <c r="G52" s="41"/>
      <c r="H52" s="41"/>
      <c r="I52" s="41"/>
      <c r="L52" s="21"/>
      <c r="M52" s="21"/>
      <c r="N52" s="21"/>
      <c r="O52" s="21"/>
      <c r="P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H52" s="21"/>
      <c r="CI52" s="21"/>
      <c r="CJ52" s="21"/>
      <c r="CK52" s="21"/>
      <c r="CL52" s="21"/>
    </row>
    <row r="53" spans="7:90">
      <c r="G53" s="41"/>
      <c r="H53" s="41"/>
      <c r="I53" s="41"/>
      <c r="L53" s="21"/>
      <c r="M53" s="21"/>
      <c r="N53" s="21"/>
      <c r="O53" s="21"/>
      <c r="P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H53" s="21"/>
      <c r="CI53" s="21"/>
      <c r="CJ53" s="21"/>
      <c r="CK53" s="21"/>
      <c r="CL53" s="21"/>
    </row>
    <row r="54" spans="7:90">
      <c r="G54" s="41"/>
      <c r="H54" s="41"/>
      <c r="I54" s="41"/>
      <c r="L54" s="21"/>
      <c r="M54" s="21"/>
      <c r="N54" s="21"/>
      <c r="O54" s="21"/>
      <c r="P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H54" s="21"/>
      <c r="CI54" s="21"/>
      <c r="CJ54" s="21"/>
      <c r="CK54" s="21"/>
      <c r="CL54" s="21"/>
    </row>
    <row r="55" spans="7:90">
      <c r="G55" s="41"/>
      <c r="H55" s="41"/>
      <c r="I55" s="41"/>
      <c r="L55" s="21"/>
      <c r="M55" s="21"/>
      <c r="N55" s="21"/>
      <c r="O55" s="21"/>
      <c r="P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H55" s="21"/>
      <c r="CI55" s="21"/>
      <c r="CJ55" s="21"/>
      <c r="CK55" s="21"/>
      <c r="CL55" s="21"/>
    </row>
    <row r="56" spans="7:90">
      <c r="G56" s="41"/>
      <c r="H56" s="41"/>
      <c r="I56" s="41"/>
      <c r="L56" s="21"/>
      <c r="M56" s="21"/>
      <c r="N56" s="21"/>
      <c r="O56" s="21"/>
      <c r="P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H56" s="21"/>
      <c r="CI56" s="21"/>
      <c r="CJ56" s="21"/>
      <c r="CK56" s="21"/>
      <c r="CL56" s="21"/>
    </row>
    <row r="57" spans="7:90">
      <c r="G57" s="41"/>
      <c r="H57" s="41"/>
      <c r="I57" s="41"/>
      <c r="L57" s="21"/>
      <c r="M57" s="21"/>
      <c r="N57" s="21"/>
      <c r="O57" s="21"/>
      <c r="P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H57" s="21"/>
      <c r="CI57" s="21"/>
      <c r="CJ57" s="21"/>
      <c r="CK57" s="21"/>
      <c r="CL57" s="21"/>
    </row>
    <row r="58" spans="7:90">
      <c r="G58" s="41"/>
      <c r="H58" s="41"/>
      <c r="I58" s="41"/>
      <c r="L58" s="21"/>
      <c r="M58" s="21"/>
      <c r="N58" s="21"/>
      <c r="O58" s="21"/>
      <c r="P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H58" s="21"/>
      <c r="CI58" s="21"/>
      <c r="CJ58" s="21"/>
      <c r="CK58" s="21"/>
      <c r="CL58" s="21"/>
    </row>
    <row r="59" spans="7:90">
      <c r="G59" s="41"/>
      <c r="H59" s="41"/>
      <c r="I59" s="41"/>
      <c r="L59" s="21"/>
      <c r="M59" s="21"/>
      <c r="N59" s="21"/>
      <c r="O59" s="21"/>
      <c r="P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H59" s="21"/>
      <c r="CI59" s="21"/>
      <c r="CJ59" s="21"/>
      <c r="CK59" s="21"/>
      <c r="CL59" s="21"/>
    </row>
    <row r="60" spans="7:90">
      <c r="G60" s="41"/>
      <c r="H60" s="41"/>
      <c r="I60" s="41"/>
      <c r="L60" s="21"/>
      <c r="M60" s="21"/>
      <c r="N60" s="21"/>
      <c r="O60" s="21"/>
      <c r="P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H60" s="21"/>
      <c r="CI60" s="21"/>
      <c r="CJ60" s="21"/>
      <c r="CK60" s="21"/>
      <c r="CL60" s="21"/>
    </row>
    <row r="61" spans="7:90">
      <c r="G61" s="41"/>
      <c r="H61" s="41"/>
      <c r="I61" s="41"/>
      <c r="L61" s="21"/>
      <c r="M61" s="21"/>
      <c r="N61" s="21"/>
      <c r="O61" s="21"/>
      <c r="P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H61" s="21"/>
      <c r="CI61" s="21"/>
      <c r="CJ61" s="21"/>
      <c r="CK61" s="21"/>
      <c r="CL61" s="21"/>
    </row>
    <row r="62" spans="7:90">
      <c r="G62" s="41"/>
      <c r="H62" s="41"/>
      <c r="I62" s="41"/>
      <c r="L62" s="21"/>
      <c r="M62" s="21"/>
      <c r="N62" s="21"/>
      <c r="O62" s="21"/>
      <c r="P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H62" s="21"/>
      <c r="CI62" s="21"/>
      <c r="CJ62" s="21"/>
      <c r="CK62" s="21"/>
      <c r="CL62" s="21"/>
    </row>
    <row r="63" spans="7:90">
      <c r="G63" s="41"/>
      <c r="H63" s="41"/>
      <c r="I63" s="41"/>
      <c r="L63" s="21"/>
      <c r="M63" s="21"/>
      <c r="N63" s="21"/>
      <c r="O63" s="21"/>
      <c r="P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H63" s="21"/>
      <c r="CI63" s="21"/>
      <c r="CJ63" s="21"/>
      <c r="CK63" s="21"/>
      <c r="CL63" s="21"/>
    </row>
    <row r="64" spans="7:90">
      <c r="G64" s="41"/>
      <c r="H64" s="41"/>
      <c r="I64" s="41"/>
      <c r="L64" s="21"/>
      <c r="M64" s="21"/>
      <c r="N64" s="21"/>
      <c r="O64" s="21"/>
      <c r="P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H64" s="21"/>
      <c r="CI64" s="21"/>
      <c r="CJ64" s="21"/>
      <c r="CK64" s="21"/>
      <c r="CL64" s="21"/>
    </row>
    <row r="65" spans="7:90">
      <c r="G65" s="41"/>
      <c r="H65" s="41"/>
      <c r="I65" s="41"/>
      <c r="L65" s="21"/>
      <c r="M65" s="21"/>
      <c r="N65" s="21"/>
      <c r="O65" s="21"/>
      <c r="P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H65" s="21"/>
      <c r="CI65" s="21"/>
      <c r="CJ65" s="21"/>
      <c r="CK65" s="21"/>
      <c r="CL65" s="21"/>
    </row>
    <row r="66" spans="7:90">
      <c r="G66" s="41"/>
      <c r="H66" s="41"/>
      <c r="I66" s="41"/>
      <c r="L66" s="21"/>
      <c r="M66" s="21"/>
      <c r="N66" s="21"/>
      <c r="O66" s="21"/>
      <c r="P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H66" s="21"/>
      <c r="CI66" s="21"/>
      <c r="CJ66" s="21"/>
      <c r="CK66" s="21"/>
      <c r="CL66" s="21"/>
    </row>
    <row r="67" spans="7:90">
      <c r="G67" s="41"/>
      <c r="H67" s="41"/>
      <c r="I67" s="41"/>
      <c r="L67" s="21"/>
      <c r="M67" s="21"/>
      <c r="N67" s="21"/>
      <c r="O67" s="21"/>
      <c r="P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H67" s="21"/>
      <c r="CI67" s="21"/>
      <c r="CJ67" s="21"/>
      <c r="CK67" s="21"/>
      <c r="CL67" s="21"/>
    </row>
    <row r="68" spans="7:90">
      <c r="G68" s="41"/>
      <c r="H68" s="41"/>
      <c r="I68" s="41"/>
      <c r="L68" s="21"/>
      <c r="M68" s="21"/>
      <c r="N68" s="21"/>
      <c r="O68" s="21"/>
      <c r="P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H68" s="21"/>
      <c r="CI68" s="21"/>
      <c r="CJ68" s="21"/>
      <c r="CK68" s="21"/>
      <c r="CL68" s="21"/>
    </row>
    <row r="69" spans="7:90">
      <c r="G69" s="41"/>
      <c r="H69" s="41"/>
      <c r="I69" s="41"/>
      <c r="L69" s="21"/>
      <c r="M69" s="21"/>
      <c r="N69" s="21"/>
      <c r="O69" s="21"/>
      <c r="P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H69" s="21"/>
      <c r="CI69" s="21"/>
      <c r="CJ69" s="21"/>
      <c r="CK69" s="21"/>
      <c r="CL69" s="21"/>
    </row>
    <row r="70" spans="7:90">
      <c r="G70" s="41"/>
      <c r="H70" s="41"/>
      <c r="I70" s="41"/>
      <c r="L70" s="21"/>
      <c r="M70" s="21"/>
      <c r="N70" s="21"/>
      <c r="O70" s="21"/>
      <c r="P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H70" s="21"/>
      <c r="CI70" s="21"/>
      <c r="CJ70" s="21"/>
      <c r="CK70" s="21"/>
      <c r="CL70" s="21"/>
    </row>
    <row r="71" spans="7:90">
      <c r="G71" s="41"/>
      <c r="H71" s="41"/>
      <c r="I71" s="41"/>
      <c r="L71" s="21"/>
      <c r="M71" s="21"/>
      <c r="N71" s="21"/>
      <c r="O71" s="21"/>
      <c r="P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H71" s="21"/>
      <c r="CI71" s="21"/>
      <c r="CJ71" s="21"/>
      <c r="CK71" s="21"/>
      <c r="CL71" s="21"/>
    </row>
    <row r="72" spans="7:90">
      <c r="G72" s="41"/>
      <c r="H72" s="41"/>
      <c r="I72" s="41"/>
      <c r="L72" s="21"/>
      <c r="M72" s="21"/>
      <c r="N72" s="21"/>
      <c r="O72" s="21"/>
      <c r="P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H72" s="21"/>
      <c r="CI72" s="21"/>
      <c r="CJ72" s="21"/>
      <c r="CK72" s="21"/>
      <c r="CL72" s="21"/>
    </row>
    <row r="73" spans="7:90">
      <c r="G73" s="41"/>
      <c r="H73" s="41"/>
      <c r="I73" s="41"/>
      <c r="L73" s="21"/>
      <c r="M73" s="21"/>
      <c r="N73" s="21"/>
      <c r="O73" s="21"/>
      <c r="P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H73" s="21"/>
      <c r="CI73" s="21"/>
      <c r="CJ73" s="21"/>
      <c r="CK73" s="21"/>
      <c r="CL73" s="21"/>
    </row>
    <row r="74" spans="7:90">
      <c r="G74" s="41"/>
      <c r="H74" s="41"/>
      <c r="I74" s="41"/>
      <c r="L74" s="21"/>
      <c r="M74" s="21"/>
      <c r="N74" s="21"/>
      <c r="O74" s="21"/>
      <c r="P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H74" s="21"/>
      <c r="CI74" s="21"/>
      <c r="CJ74" s="21"/>
      <c r="CK74" s="21"/>
      <c r="CL74" s="21"/>
    </row>
    <row r="75" spans="7:90">
      <c r="G75" s="41"/>
      <c r="H75" s="41"/>
      <c r="I75" s="41"/>
      <c r="L75" s="21"/>
      <c r="M75" s="21"/>
      <c r="N75" s="21"/>
      <c r="O75" s="21"/>
      <c r="P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H75" s="21"/>
      <c r="CI75" s="21"/>
      <c r="CJ75" s="21"/>
      <c r="CK75" s="21"/>
      <c r="CL75" s="21"/>
    </row>
    <row r="76" spans="7:90">
      <c r="G76" s="41"/>
      <c r="H76" s="41"/>
      <c r="I76" s="41"/>
      <c r="L76" s="21"/>
      <c r="M76" s="21"/>
      <c r="N76" s="21"/>
      <c r="O76" s="21"/>
      <c r="P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H76" s="21"/>
      <c r="CI76" s="21"/>
      <c r="CJ76" s="21"/>
      <c r="CK76" s="21"/>
      <c r="CL76" s="21"/>
    </row>
    <row r="77" spans="7:90">
      <c r="G77" s="41"/>
      <c r="H77" s="41"/>
      <c r="I77" s="41"/>
      <c r="L77" s="21"/>
      <c r="M77" s="21"/>
      <c r="N77" s="21"/>
      <c r="O77" s="21"/>
      <c r="P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H77" s="21"/>
      <c r="CI77" s="21"/>
      <c r="CJ77" s="21"/>
      <c r="CK77" s="21"/>
      <c r="CL77" s="21"/>
    </row>
    <row r="78" spans="7:90">
      <c r="G78" s="41"/>
      <c r="H78" s="41"/>
      <c r="I78" s="41"/>
      <c r="L78" s="21"/>
      <c r="M78" s="21"/>
      <c r="N78" s="21"/>
      <c r="O78" s="21"/>
      <c r="P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H78" s="21"/>
      <c r="CI78" s="21"/>
      <c r="CJ78" s="21"/>
      <c r="CK78" s="21"/>
      <c r="CL78" s="21"/>
    </row>
    <row r="79" spans="7:90">
      <c r="G79" s="41"/>
      <c r="H79" s="41"/>
      <c r="I79" s="41"/>
      <c r="L79" s="21"/>
      <c r="M79" s="21"/>
      <c r="N79" s="21"/>
      <c r="O79" s="21"/>
      <c r="P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H79" s="21"/>
      <c r="CI79" s="21"/>
      <c r="CJ79" s="21"/>
      <c r="CK79" s="21"/>
      <c r="CL79" s="21"/>
    </row>
    <row r="80" spans="7:90">
      <c r="G80" s="41"/>
      <c r="H80" s="41"/>
      <c r="I80" s="41"/>
      <c r="L80" s="21"/>
      <c r="M80" s="21"/>
      <c r="N80" s="21"/>
      <c r="O80" s="21"/>
      <c r="P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H80" s="21"/>
      <c r="CI80" s="21"/>
      <c r="CJ80" s="21"/>
      <c r="CK80" s="21"/>
      <c r="CL80" s="21"/>
    </row>
    <row r="81" spans="7:90">
      <c r="G81" s="41"/>
      <c r="H81" s="41"/>
      <c r="I81" s="41"/>
      <c r="L81" s="21"/>
      <c r="M81" s="21"/>
      <c r="N81" s="21"/>
      <c r="O81" s="21"/>
      <c r="P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H81" s="21"/>
      <c r="CI81" s="21"/>
      <c r="CJ81" s="21"/>
      <c r="CK81" s="21"/>
      <c r="CL81" s="21"/>
    </row>
    <row r="82" spans="7:90">
      <c r="G82" s="41"/>
      <c r="H82" s="41"/>
      <c r="I82" s="41"/>
      <c r="L82" s="21"/>
      <c r="M82" s="21"/>
      <c r="N82" s="21"/>
      <c r="O82" s="21"/>
      <c r="P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H82" s="21"/>
      <c r="CI82" s="21"/>
      <c r="CJ82" s="21"/>
      <c r="CK82" s="21"/>
      <c r="CL82" s="21"/>
    </row>
    <row r="83" spans="7:90">
      <c r="G83" s="41"/>
      <c r="H83" s="41"/>
      <c r="I83" s="41"/>
      <c r="L83" s="21"/>
      <c r="M83" s="21"/>
      <c r="N83" s="21"/>
      <c r="O83" s="21"/>
      <c r="P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H83" s="21"/>
      <c r="CI83" s="21"/>
      <c r="CJ83" s="21"/>
      <c r="CK83" s="21"/>
      <c r="CL83" s="21"/>
    </row>
    <row r="84" spans="7:90">
      <c r="G84" s="41"/>
      <c r="H84" s="41"/>
      <c r="I84" s="41"/>
      <c r="L84" s="21"/>
      <c r="M84" s="21"/>
      <c r="N84" s="21"/>
      <c r="O84" s="21"/>
      <c r="P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H84" s="21"/>
      <c r="CI84" s="21"/>
      <c r="CJ84" s="21"/>
      <c r="CK84" s="21"/>
      <c r="CL84" s="21"/>
    </row>
    <row r="85" spans="7:90">
      <c r="G85" s="41"/>
      <c r="H85" s="41"/>
      <c r="I85" s="41"/>
      <c r="L85" s="21"/>
      <c r="M85" s="21"/>
      <c r="N85" s="21"/>
      <c r="O85" s="21"/>
      <c r="P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H85" s="21"/>
      <c r="CI85" s="21"/>
      <c r="CJ85" s="21"/>
      <c r="CK85" s="21"/>
      <c r="CL85" s="21"/>
    </row>
    <row r="86" spans="7:90">
      <c r="G86" s="41"/>
      <c r="H86" s="41"/>
      <c r="I86" s="41"/>
      <c r="L86" s="21"/>
      <c r="M86" s="21"/>
      <c r="N86" s="21"/>
      <c r="O86" s="21"/>
      <c r="P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H86" s="21"/>
      <c r="CI86" s="21"/>
      <c r="CJ86" s="21"/>
      <c r="CK86" s="21"/>
      <c r="CL86" s="21"/>
    </row>
    <row r="87" spans="7:90">
      <c r="G87" s="41"/>
      <c r="H87" s="41"/>
      <c r="I87" s="41"/>
      <c r="L87" s="21"/>
      <c r="M87" s="21"/>
      <c r="N87" s="21"/>
      <c r="O87" s="21"/>
      <c r="P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H87" s="21"/>
      <c r="CI87" s="21"/>
      <c r="CJ87" s="21"/>
      <c r="CK87" s="21"/>
      <c r="CL87" s="21"/>
    </row>
    <row r="88" spans="7:90">
      <c r="G88" s="41"/>
      <c r="H88" s="41"/>
      <c r="I88" s="41"/>
      <c r="L88" s="21"/>
      <c r="M88" s="21"/>
      <c r="N88" s="21"/>
      <c r="O88" s="21"/>
      <c r="P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H88" s="21"/>
      <c r="CI88" s="21"/>
      <c r="CJ88" s="21"/>
      <c r="CK88" s="21"/>
      <c r="CL88" s="21"/>
    </row>
    <row r="89" spans="7:90">
      <c r="G89" s="41"/>
      <c r="H89" s="41"/>
      <c r="I89" s="41"/>
      <c r="L89" s="21"/>
      <c r="M89" s="21"/>
      <c r="N89" s="21"/>
      <c r="O89" s="21"/>
      <c r="P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H89" s="21"/>
      <c r="CI89" s="21"/>
      <c r="CJ89" s="21"/>
      <c r="CK89" s="21"/>
      <c r="CL89" s="21"/>
    </row>
    <row r="90" spans="7:90">
      <c r="G90" s="41"/>
      <c r="H90" s="41"/>
      <c r="I90" s="41"/>
      <c r="L90" s="21"/>
      <c r="M90" s="21"/>
      <c r="N90" s="21"/>
      <c r="O90" s="21"/>
      <c r="P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H90" s="21"/>
      <c r="CI90" s="21"/>
      <c r="CJ90" s="21"/>
      <c r="CK90" s="21"/>
      <c r="CL90" s="21"/>
    </row>
    <row r="91" spans="7:90">
      <c r="G91" s="41"/>
      <c r="H91" s="41"/>
      <c r="I91" s="41"/>
      <c r="L91" s="21"/>
      <c r="M91" s="21"/>
      <c r="N91" s="21"/>
      <c r="O91" s="21"/>
      <c r="P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H91" s="21"/>
      <c r="CI91" s="21"/>
      <c r="CJ91" s="21"/>
      <c r="CK91" s="21"/>
      <c r="CL91" s="21"/>
    </row>
    <row r="92" spans="7:90">
      <c r="G92" s="41"/>
      <c r="H92" s="41"/>
      <c r="I92" s="41"/>
      <c r="L92" s="21"/>
      <c r="M92" s="21"/>
      <c r="N92" s="21"/>
      <c r="O92" s="21"/>
      <c r="P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H92" s="21"/>
      <c r="CI92" s="21"/>
      <c r="CJ92" s="21"/>
      <c r="CK92" s="21"/>
      <c r="CL92" s="21"/>
    </row>
    <row r="93" spans="7:90">
      <c r="G93" s="41"/>
      <c r="H93" s="41"/>
      <c r="I93" s="41"/>
      <c r="L93" s="21"/>
      <c r="M93" s="21"/>
      <c r="N93" s="21"/>
      <c r="O93" s="21"/>
      <c r="P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H93" s="21"/>
      <c r="CI93" s="21"/>
      <c r="CJ93" s="21"/>
      <c r="CK93" s="21"/>
      <c r="CL93" s="21"/>
    </row>
    <row r="94" spans="7:90">
      <c r="G94" s="41"/>
      <c r="H94" s="41"/>
      <c r="I94" s="41"/>
      <c r="L94" s="21"/>
      <c r="M94" s="21"/>
      <c r="N94" s="21"/>
      <c r="O94" s="21"/>
      <c r="P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H94" s="21"/>
      <c r="CI94" s="21"/>
      <c r="CJ94" s="21"/>
      <c r="CK94" s="21"/>
      <c r="CL94" s="21"/>
    </row>
    <row r="95" spans="7:90">
      <c r="G95" s="41"/>
      <c r="H95" s="41"/>
      <c r="I95" s="41"/>
      <c r="L95" s="21"/>
      <c r="M95" s="21"/>
      <c r="N95" s="21"/>
      <c r="O95" s="21"/>
      <c r="P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H95" s="21"/>
      <c r="CI95" s="21"/>
      <c r="CJ95" s="21"/>
      <c r="CK95" s="21"/>
      <c r="CL95" s="21"/>
    </row>
    <row r="96" spans="7:90">
      <c r="G96" s="41"/>
      <c r="H96" s="41"/>
      <c r="I96" s="41"/>
      <c r="L96" s="21"/>
      <c r="M96" s="21"/>
      <c r="N96" s="21"/>
      <c r="O96" s="21"/>
      <c r="P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H96" s="21"/>
      <c r="CI96" s="21"/>
      <c r="CJ96" s="21"/>
      <c r="CK96" s="21"/>
      <c r="CL96" s="21"/>
    </row>
    <row r="97" spans="7:90">
      <c r="G97" s="41"/>
      <c r="H97" s="41"/>
      <c r="I97" s="41"/>
      <c r="L97" s="21"/>
      <c r="M97" s="21"/>
      <c r="N97" s="21"/>
      <c r="O97" s="21"/>
      <c r="P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H97" s="21"/>
      <c r="CI97" s="21"/>
      <c r="CJ97" s="21"/>
      <c r="CK97" s="21"/>
      <c r="CL97" s="21"/>
    </row>
    <row r="98" spans="7:90">
      <c r="G98" s="41"/>
      <c r="H98" s="41"/>
      <c r="I98" s="41"/>
      <c r="L98" s="21"/>
      <c r="M98" s="21"/>
      <c r="N98" s="21"/>
      <c r="O98" s="21"/>
      <c r="P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H98" s="21"/>
      <c r="CI98" s="21"/>
      <c r="CJ98" s="21"/>
      <c r="CK98" s="21"/>
      <c r="CL98" s="21"/>
    </row>
    <row r="99" spans="7:90">
      <c r="G99" s="41"/>
      <c r="H99" s="41"/>
      <c r="I99" s="41"/>
      <c r="L99" s="21"/>
      <c r="M99" s="21"/>
      <c r="N99" s="21"/>
      <c r="O99" s="21"/>
      <c r="P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H99" s="21"/>
      <c r="CI99" s="21"/>
      <c r="CJ99" s="21"/>
      <c r="CK99" s="21"/>
      <c r="CL99" s="21"/>
    </row>
    <row r="100" spans="7:90">
      <c r="G100" s="41"/>
      <c r="H100" s="41"/>
      <c r="I100" s="41"/>
      <c r="L100" s="21"/>
      <c r="M100" s="21"/>
      <c r="N100" s="21"/>
      <c r="O100" s="21"/>
      <c r="P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H100" s="21"/>
      <c r="CI100" s="21"/>
      <c r="CJ100" s="21"/>
      <c r="CK100" s="21"/>
      <c r="CL100" s="21"/>
    </row>
    <row r="101" spans="7:90">
      <c r="G101" s="41"/>
      <c r="H101" s="41"/>
      <c r="I101" s="41"/>
      <c r="L101" s="21"/>
      <c r="M101" s="21"/>
      <c r="N101" s="21"/>
      <c r="O101" s="21"/>
      <c r="P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H101" s="21"/>
      <c r="CI101" s="21"/>
      <c r="CJ101" s="21"/>
      <c r="CK101" s="21"/>
      <c r="CL101" s="21"/>
    </row>
    <row r="102" spans="7:90">
      <c r="G102" s="41"/>
      <c r="H102" s="41"/>
      <c r="I102" s="41"/>
      <c r="L102" s="21"/>
      <c r="M102" s="21"/>
      <c r="N102" s="21"/>
      <c r="O102" s="21"/>
      <c r="P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H102" s="21"/>
      <c r="CI102" s="21"/>
      <c r="CJ102" s="21"/>
      <c r="CK102" s="21"/>
      <c r="CL102" s="21"/>
    </row>
    <row r="103" spans="7:90">
      <c r="G103" s="41"/>
      <c r="H103" s="41"/>
      <c r="I103" s="41"/>
      <c r="L103" s="21"/>
      <c r="M103" s="21"/>
      <c r="N103" s="21"/>
      <c r="O103" s="21"/>
      <c r="P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H103" s="21"/>
      <c r="CI103" s="21"/>
      <c r="CJ103" s="21"/>
      <c r="CK103" s="21"/>
      <c r="CL103" s="21"/>
    </row>
    <row r="104" spans="7:90">
      <c r="G104" s="41"/>
      <c r="H104" s="41"/>
      <c r="I104" s="41"/>
      <c r="L104" s="21"/>
      <c r="M104" s="21"/>
      <c r="N104" s="21"/>
      <c r="O104" s="21"/>
      <c r="P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H104" s="21"/>
      <c r="CI104" s="21"/>
      <c r="CJ104" s="21"/>
      <c r="CK104" s="21"/>
      <c r="CL104" s="21"/>
    </row>
    <row r="105" spans="7:90">
      <c r="G105" s="41"/>
      <c r="H105" s="41"/>
      <c r="I105" s="41"/>
      <c r="L105" s="21"/>
      <c r="M105" s="21"/>
      <c r="N105" s="21"/>
      <c r="O105" s="21"/>
      <c r="P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H105" s="21"/>
      <c r="CI105" s="21"/>
      <c r="CJ105" s="21"/>
      <c r="CK105" s="21"/>
      <c r="CL105" s="21"/>
    </row>
    <row r="106" spans="7:90">
      <c r="G106" s="41"/>
      <c r="H106" s="41"/>
      <c r="I106" s="41"/>
      <c r="L106" s="21"/>
      <c r="M106" s="21"/>
      <c r="N106" s="21"/>
      <c r="O106" s="21"/>
      <c r="P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H106" s="21"/>
      <c r="CI106" s="21"/>
      <c r="CJ106" s="21"/>
      <c r="CK106" s="21"/>
      <c r="CL106" s="21"/>
    </row>
    <row r="107" spans="7:90">
      <c r="G107" s="41"/>
      <c r="H107" s="41"/>
      <c r="I107" s="41"/>
      <c r="L107" s="21"/>
      <c r="M107" s="21"/>
      <c r="N107" s="21"/>
      <c r="O107" s="21"/>
      <c r="P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H107" s="21"/>
      <c r="CI107" s="21"/>
      <c r="CJ107" s="21"/>
      <c r="CK107" s="21"/>
      <c r="CL107" s="21"/>
    </row>
    <row r="108" spans="7:90">
      <c r="G108" s="41"/>
      <c r="H108" s="41"/>
      <c r="I108" s="41"/>
      <c r="L108" s="21"/>
      <c r="M108" s="21"/>
      <c r="N108" s="21"/>
      <c r="O108" s="21"/>
      <c r="P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H108" s="21"/>
      <c r="CI108" s="21"/>
      <c r="CJ108" s="21"/>
      <c r="CK108" s="21"/>
      <c r="CL108" s="21"/>
    </row>
    <row r="109" spans="7:90">
      <c r="G109" s="41"/>
      <c r="H109" s="41"/>
      <c r="I109" s="41"/>
      <c r="L109" s="21"/>
      <c r="M109" s="21"/>
      <c r="N109" s="21"/>
      <c r="O109" s="21"/>
      <c r="P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H109" s="21"/>
      <c r="CI109" s="21"/>
      <c r="CJ109" s="21"/>
      <c r="CK109" s="21"/>
      <c r="CL109" s="21"/>
    </row>
    <row r="110" spans="7:90">
      <c r="G110" s="41"/>
      <c r="H110" s="41"/>
      <c r="I110" s="41"/>
      <c r="L110" s="21"/>
      <c r="M110" s="21"/>
      <c r="N110" s="21"/>
      <c r="O110" s="21"/>
      <c r="P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H110" s="21"/>
      <c r="CI110" s="21"/>
      <c r="CJ110" s="21"/>
      <c r="CK110" s="21"/>
      <c r="CL110" s="21"/>
    </row>
    <row r="111" spans="7:90">
      <c r="G111" s="41"/>
      <c r="H111" s="41"/>
      <c r="I111" s="41"/>
      <c r="L111" s="21"/>
      <c r="M111" s="21"/>
      <c r="N111" s="21"/>
      <c r="O111" s="21"/>
      <c r="P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H111" s="21"/>
      <c r="CI111" s="21"/>
      <c r="CJ111" s="21"/>
      <c r="CK111" s="21"/>
      <c r="CL111" s="21"/>
    </row>
    <row r="112" spans="7:90">
      <c r="G112" s="41"/>
      <c r="H112" s="41"/>
      <c r="I112" s="41"/>
      <c r="L112" s="21"/>
      <c r="M112" s="21"/>
      <c r="N112" s="21"/>
      <c r="O112" s="21"/>
      <c r="P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H112" s="21"/>
      <c r="CI112" s="21"/>
      <c r="CJ112" s="21"/>
      <c r="CK112" s="21"/>
      <c r="CL112" s="21"/>
    </row>
    <row r="113" spans="7:90">
      <c r="G113" s="41"/>
      <c r="H113" s="41"/>
      <c r="I113" s="41"/>
      <c r="L113" s="21"/>
      <c r="M113" s="21"/>
      <c r="N113" s="21"/>
      <c r="O113" s="21"/>
      <c r="P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H113" s="21"/>
      <c r="CI113" s="21"/>
      <c r="CJ113" s="21"/>
      <c r="CK113" s="21"/>
      <c r="CL113" s="21"/>
    </row>
    <row r="114" spans="7:90">
      <c r="G114" s="41"/>
      <c r="H114" s="41"/>
      <c r="I114" s="41"/>
      <c r="L114" s="21"/>
      <c r="M114" s="21"/>
      <c r="N114" s="21"/>
      <c r="O114" s="21"/>
      <c r="P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H114" s="21"/>
      <c r="CI114" s="21"/>
      <c r="CJ114" s="21"/>
      <c r="CK114" s="21"/>
      <c r="CL114" s="21"/>
    </row>
    <row r="115" spans="7:90">
      <c r="G115" s="41"/>
      <c r="H115" s="41"/>
      <c r="I115" s="41"/>
      <c r="L115" s="21"/>
      <c r="M115" s="21"/>
      <c r="N115" s="21"/>
      <c r="O115" s="21"/>
      <c r="P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H115" s="21"/>
      <c r="CI115" s="21"/>
      <c r="CJ115" s="21"/>
      <c r="CK115" s="21"/>
      <c r="CL115" s="21"/>
    </row>
    <row r="116" spans="7:90">
      <c r="G116" s="41"/>
      <c r="H116" s="41"/>
      <c r="I116" s="41"/>
      <c r="L116" s="21"/>
      <c r="M116" s="21"/>
      <c r="N116" s="21"/>
      <c r="O116" s="21"/>
      <c r="P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H116" s="21"/>
      <c r="CI116" s="21"/>
      <c r="CJ116" s="21"/>
      <c r="CK116" s="21"/>
      <c r="CL116" s="21"/>
    </row>
    <row r="117" spans="7:90">
      <c r="G117" s="41"/>
      <c r="H117" s="41"/>
      <c r="I117" s="41"/>
      <c r="L117" s="21"/>
      <c r="M117" s="21"/>
      <c r="N117" s="21"/>
      <c r="O117" s="21"/>
      <c r="P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H117" s="21"/>
      <c r="CI117" s="21"/>
      <c r="CJ117" s="21"/>
      <c r="CK117" s="21"/>
      <c r="CL117" s="21"/>
    </row>
    <row r="118" spans="7:90">
      <c r="G118" s="41"/>
      <c r="H118" s="41"/>
      <c r="I118" s="41"/>
      <c r="L118" s="21"/>
      <c r="M118" s="21"/>
      <c r="N118" s="21"/>
      <c r="O118" s="21"/>
      <c r="P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H118" s="21"/>
      <c r="CI118" s="21"/>
      <c r="CJ118" s="21"/>
      <c r="CK118" s="21"/>
      <c r="CL118" s="21"/>
    </row>
    <row r="119" spans="7:90">
      <c r="G119" s="41"/>
      <c r="H119" s="41"/>
      <c r="I119" s="41"/>
      <c r="L119" s="21"/>
      <c r="M119" s="21"/>
      <c r="N119" s="21"/>
      <c r="O119" s="21"/>
      <c r="P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H119" s="21"/>
      <c r="CI119" s="21"/>
      <c r="CJ119" s="21"/>
      <c r="CK119" s="21"/>
      <c r="CL119" s="21"/>
    </row>
    <row r="120" spans="7:90">
      <c r="G120" s="41"/>
      <c r="H120" s="41"/>
      <c r="I120" s="41"/>
      <c r="L120" s="21"/>
      <c r="M120" s="21"/>
      <c r="N120" s="21"/>
      <c r="O120" s="21"/>
      <c r="P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H120" s="21"/>
      <c r="CI120" s="21"/>
      <c r="CJ120" s="21"/>
      <c r="CK120" s="21"/>
      <c r="CL120" s="21"/>
    </row>
    <row r="121" spans="7:90">
      <c r="G121" s="41"/>
      <c r="H121" s="41"/>
      <c r="I121" s="41"/>
      <c r="L121" s="21"/>
      <c r="M121" s="21"/>
      <c r="N121" s="21"/>
      <c r="O121" s="21"/>
      <c r="P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H121" s="21"/>
      <c r="CI121" s="21"/>
      <c r="CJ121" s="21"/>
      <c r="CK121" s="21"/>
      <c r="CL121" s="21"/>
    </row>
    <row r="122" spans="7:90">
      <c r="G122" s="41"/>
      <c r="H122" s="41"/>
      <c r="I122" s="41"/>
      <c r="L122" s="21"/>
      <c r="M122" s="21"/>
      <c r="N122" s="21"/>
      <c r="O122" s="21"/>
      <c r="P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H122" s="21"/>
      <c r="CI122" s="21"/>
      <c r="CJ122" s="21"/>
      <c r="CK122" s="21"/>
      <c r="CL122" s="21"/>
    </row>
    <row r="123" spans="7:90">
      <c r="G123" s="41"/>
      <c r="H123" s="41"/>
      <c r="I123" s="41"/>
      <c r="L123" s="21"/>
      <c r="M123" s="21"/>
      <c r="N123" s="21"/>
      <c r="O123" s="21"/>
      <c r="P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H123" s="21"/>
      <c r="CI123" s="21"/>
      <c r="CJ123" s="21"/>
      <c r="CK123" s="21"/>
      <c r="CL123" s="21"/>
    </row>
    <row r="124" spans="7:90">
      <c r="G124" s="41"/>
      <c r="H124" s="41"/>
      <c r="I124" s="41"/>
      <c r="L124" s="21"/>
      <c r="M124" s="21"/>
      <c r="N124" s="21"/>
      <c r="O124" s="21"/>
      <c r="P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H124" s="21"/>
      <c r="CI124" s="21"/>
      <c r="CJ124" s="21"/>
      <c r="CK124" s="21"/>
      <c r="CL124" s="21"/>
    </row>
    <row r="125" spans="7:90">
      <c r="G125" s="41"/>
      <c r="H125" s="41"/>
      <c r="I125" s="41"/>
      <c r="L125" s="21"/>
      <c r="M125" s="21"/>
      <c r="N125" s="21"/>
      <c r="O125" s="21"/>
      <c r="P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H125" s="21"/>
      <c r="CI125" s="21"/>
      <c r="CJ125" s="21"/>
      <c r="CK125" s="21"/>
      <c r="CL125" s="21"/>
    </row>
    <row r="126" spans="7:90">
      <c r="G126" s="41"/>
      <c r="H126" s="41"/>
      <c r="I126" s="41"/>
      <c r="L126" s="21"/>
      <c r="M126" s="21"/>
      <c r="N126" s="21"/>
      <c r="O126" s="21"/>
      <c r="P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H126" s="21"/>
      <c r="CI126" s="21"/>
      <c r="CJ126" s="21"/>
      <c r="CK126" s="21"/>
      <c r="CL126" s="21"/>
    </row>
    <row r="127" spans="7:90">
      <c r="G127" s="41"/>
      <c r="H127" s="41"/>
      <c r="I127" s="41"/>
      <c r="L127" s="21"/>
      <c r="M127" s="21"/>
      <c r="N127" s="21"/>
      <c r="O127" s="21"/>
      <c r="P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H127" s="21"/>
      <c r="CI127" s="21"/>
      <c r="CJ127" s="21"/>
      <c r="CK127" s="21"/>
      <c r="CL127" s="21"/>
    </row>
    <row r="128" spans="7:90">
      <c r="G128" s="41"/>
      <c r="H128" s="41"/>
      <c r="I128" s="41"/>
      <c r="L128" s="21"/>
      <c r="M128" s="21"/>
      <c r="N128" s="21"/>
      <c r="O128" s="21"/>
      <c r="P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H128" s="21"/>
      <c r="CI128" s="21"/>
      <c r="CJ128" s="21"/>
      <c r="CK128" s="21"/>
      <c r="CL128" s="21"/>
    </row>
    <row r="129" spans="7:90">
      <c r="G129" s="41"/>
      <c r="H129" s="41"/>
      <c r="I129" s="41"/>
      <c r="L129" s="21"/>
      <c r="M129" s="21"/>
      <c r="N129" s="21"/>
      <c r="O129" s="21"/>
      <c r="P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H129" s="21"/>
      <c r="CI129" s="21"/>
      <c r="CJ129" s="21"/>
      <c r="CK129" s="21"/>
      <c r="CL129" s="21"/>
    </row>
    <row r="130" spans="7:90">
      <c r="G130" s="41"/>
      <c r="H130" s="41"/>
      <c r="I130" s="41"/>
      <c r="L130" s="21"/>
      <c r="M130" s="21"/>
      <c r="N130" s="21"/>
      <c r="O130" s="21"/>
      <c r="P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H130" s="21"/>
      <c r="CI130" s="21"/>
      <c r="CJ130" s="21"/>
      <c r="CK130" s="21"/>
      <c r="CL130" s="21"/>
    </row>
    <row r="131" spans="7:90">
      <c r="G131" s="41"/>
      <c r="H131" s="41"/>
      <c r="I131" s="41"/>
      <c r="L131" s="21"/>
      <c r="M131" s="21"/>
      <c r="N131" s="21"/>
      <c r="O131" s="21"/>
      <c r="P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H131" s="21"/>
      <c r="CI131" s="21"/>
      <c r="CJ131" s="21"/>
      <c r="CK131" s="21"/>
      <c r="CL131" s="21"/>
    </row>
    <row r="132" spans="7:90">
      <c r="G132" s="41"/>
      <c r="H132" s="41"/>
      <c r="I132" s="41"/>
      <c r="L132" s="21"/>
      <c r="M132" s="21"/>
      <c r="N132" s="21"/>
      <c r="O132" s="21"/>
      <c r="P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H132" s="21"/>
      <c r="CI132" s="21"/>
      <c r="CJ132" s="21"/>
      <c r="CK132" s="21"/>
      <c r="CL132" s="21"/>
    </row>
    <row r="133" spans="7:90">
      <c r="G133" s="41"/>
      <c r="H133" s="41"/>
      <c r="I133" s="41"/>
      <c r="L133" s="21"/>
      <c r="M133" s="21"/>
      <c r="N133" s="21"/>
      <c r="O133" s="21"/>
      <c r="P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H133" s="21"/>
      <c r="CI133" s="21"/>
      <c r="CJ133" s="21"/>
      <c r="CK133" s="21"/>
      <c r="CL133" s="21"/>
    </row>
    <row r="134" spans="7:90">
      <c r="G134" s="41"/>
      <c r="H134" s="41"/>
      <c r="I134" s="41"/>
      <c r="L134" s="21"/>
      <c r="M134" s="21"/>
      <c r="N134" s="21"/>
      <c r="O134" s="21"/>
      <c r="P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H134" s="21"/>
      <c r="CI134" s="21"/>
      <c r="CJ134" s="21"/>
      <c r="CK134" s="21"/>
      <c r="CL134" s="21"/>
    </row>
    <row r="135" spans="7:90">
      <c r="G135" s="41"/>
      <c r="H135" s="41"/>
      <c r="I135" s="41"/>
      <c r="L135" s="21"/>
      <c r="M135" s="21"/>
      <c r="N135" s="21"/>
      <c r="O135" s="21"/>
      <c r="P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H135" s="21"/>
      <c r="CI135" s="21"/>
      <c r="CJ135" s="21"/>
      <c r="CK135" s="21"/>
      <c r="CL135" s="21"/>
    </row>
    <row r="136" spans="7:90">
      <c r="G136" s="41"/>
      <c r="H136" s="41"/>
      <c r="I136" s="41"/>
      <c r="L136" s="21"/>
      <c r="M136" s="21"/>
      <c r="N136" s="21"/>
      <c r="O136" s="21"/>
      <c r="P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H136" s="21"/>
      <c r="CI136" s="21"/>
      <c r="CJ136" s="21"/>
      <c r="CK136" s="21"/>
      <c r="CL136" s="21"/>
    </row>
    <row r="137" spans="7:90">
      <c r="G137" s="41"/>
      <c r="H137" s="41"/>
      <c r="I137" s="41"/>
      <c r="L137" s="21"/>
      <c r="M137" s="21"/>
      <c r="N137" s="21"/>
      <c r="O137" s="21"/>
      <c r="P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H137" s="21"/>
      <c r="CI137" s="21"/>
      <c r="CJ137" s="21"/>
      <c r="CK137" s="21"/>
      <c r="CL137" s="21"/>
    </row>
    <row r="138" spans="7:90">
      <c r="G138" s="41"/>
      <c r="H138" s="41"/>
      <c r="I138" s="41"/>
      <c r="L138" s="21"/>
      <c r="M138" s="21"/>
      <c r="N138" s="21"/>
      <c r="O138" s="21"/>
      <c r="P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H138" s="21"/>
      <c r="CI138" s="21"/>
      <c r="CJ138" s="21"/>
      <c r="CK138" s="21"/>
      <c r="CL138" s="21"/>
    </row>
    <row r="139" spans="7:90">
      <c r="G139" s="41"/>
      <c r="H139" s="41"/>
      <c r="I139" s="41"/>
      <c r="L139" s="21"/>
      <c r="M139" s="21"/>
      <c r="N139" s="21"/>
      <c r="O139" s="21"/>
      <c r="P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H139" s="21"/>
      <c r="CI139" s="21"/>
      <c r="CJ139" s="21"/>
      <c r="CK139" s="21"/>
      <c r="CL139" s="21"/>
    </row>
    <row r="140" spans="7:90">
      <c r="G140" s="41"/>
      <c r="H140" s="41"/>
      <c r="I140" s="41"/>
      <c r="L140" s="21"/>
      <c r="M140" s="21"/>
      <c r="N140" s="21"/>
      <c r="O140" s="21"/>
      <c r="P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H140" s="21"/>
      <c r="CI140" s="21"/>
      <c r="CJ140" s="21"/>
      <c r="CK140" s="21"/>
      <c r="CL140" s="21"/>
    </row>
    <row r="141" spans="7:90">
      <c r="G141" s="41"/>
      <c r="H141" s="41"/>
      <c r="I141" s="41"/>
      <c r="L141" s="21"/>
      <c r="M141" s="21"/>
      <c r="N141" s="21"/>
      <c r="O141" s="21"/>
      <c r="P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H141" s="21"/>
      <c r="CI141" s="21"/>
      <c r="CJ141" s="21"/>
      <c r="CK141" s="21"/>
      <c r="CL141" s="21"/>
    </row>
    <row r="142" spans="7:90">
      <c r="G142" s="41"/>
      <c r="H142" s="41"/>
      <c r="I142" s="41"/>
      <c r="L142" s="21"/>
      <c r="M142" s="21"/>
      <c r="N142" s="21"/>
      <c r="O142" s="21"/>
      <c r="P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H142" s="21"/>
      <c r="CI142" s="21"/>
      <c r="CJ142" s="21"/>
      <c r="CK142" s="21"/>
      <c r="CL142" s="21"/>
    </row>
    <row r="143" spans="7:90">
      <c r="G143" s="41"/>
      <c r="H143" s="41"/>
      <c r="I143" s="41"/>
      <c r="L143" s="21"/>
      <c r="M143" s="21"/>
      <c r="N143" s="21"/>
      <c r="O143" s="21"/>
      <c r="P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H143" s="21"/>
      <c r="CI143" s="21"/>
      <c r="CJ143" s="21"/>
      <c r="CK143" s="21"/>
      <c r="CL143" s="21"/>
    </row>
    <row r="144" spans="7:90">
      <c r="G144" s="41"/>
      <c r="H144" s="41"/>
      <c r="I144" s="41"/>
      <c r="L144" s="21"/>
      <c r="M144" s="21"/>
      <c r="N144" s="21"/>
      <c r="O144" s="21"/>
      <c r="P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H144" s="21"/>
      <c r="CI144" s="21"/>
      <c r="CJ144" s="21"/>
      <c r="CK144" s="21"/>
      <c r="CL144" s="21"/>
    </row>
    <row r="145" spans="7:90">
      <c r="G145" s="41"/>
      <c r="H145" s="41"/>
      <c r="I145" s="41"/>
      <c r="L145" s="21"/>
      <c r="M145" s="21"/>
      <c r="N145" s="21"/>
      <c r="O145" s="21"/>
      <c r="P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H145" s="21"/>
      <c r="CI145" s="21"/>
      <c r="CJ145" s="21"/>
      <c r="CK145" s="21"/>
      <c r="CL145" s="21"/>
    </row>
    <row r="146" spans="7:90">
      <c r="G146" s="41"/>
      <c r="H146" s="41"/>
      <c r="I146" s="41"/>
      <c r="L146" s="21"/>
      <c r="M146" s="21"/>
      <c r="N146" s="21"/>
      <c r="O146" s="21"/>
      <c r="P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H146" s="21"/>
      <c r="CI146" s="21"/>
      <c r="CJ146" s="21"/>
      <c r="CK146" s="21"/>
      <c r="CL146" s="21"/>
    </row>
    <row r="147" spans="7:90">
      <c r="G147" s="41"/>
      <c r="H147" s="41"/>
      <c r="I147" s="41"/>
      <c r="L147" s="21"/>
      <c r="M147" s="21"/>
      <c r="N147" s="21"/>
      <c r="O147" s="21"/>
      <c r="P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H147" s="21"/>
      <c r="CI147" s="21"/>
      <c r="CJ147" s="21"/>
      <c r="CK147" s="21"/>
      <c r="CL147" s="21"/>
    </row>
    <row r="148" spans="7:90">
      <c r="G148" s="41"/>
      <c r="H148" s="41"/>
      <c r="I148" s="41"/>
      <c r="L148" s="21"/>
      <c r="M148" s="21"/>
      <c r="N148" s="21"/>
      <c r="O148" s="21"/>
      <c r="P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H148" s="21"/>
      <c r="CI148" s="21"/>
      <c r="CJ148" s="21"/>
      <c r="CK148" s="21"/>
      <c r="CL148" s="21"/>
    </row>
    <row r="149" spans="7:90">
      <c r="G149" s="41"/>
      <c r="H149" s="41"/>
      <c r="I149" s="41"/>
      <c r="L149" s="21"/>
      <c r="M149" s="21"/>
      <c r="N149" s="21"/>
      <c r="O149" s="21"/>
      <c r="P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H149" s="21"/>
      <c r="CI149" s="21"/>
      <c r="CJ149" s="21"/>
      <c r="CK149" s="21"/>
      <c r="CL149" s="21"/>
    </row>
    <row r="150" spans="7:90">
      <c r="G150" s="41"/>
      <c r="H150" s="41"/>
      <c r="I150" s="41"/>
      <c r="L150" s="21"/>
      <c r="M150" s="21"/>
      <c r="N150" s="21"/>
      <c r="O150" s="21"/>
      <c r="P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H150" s="21"/>
      <c r="CI150" s="21"/>
      <c r="CJ150" s="21"/>
      <c r="CK150" s="21"/>
      <c r="CL150" s="21"/>
    </row>
    <row r="151" spans="7:90">
      <c r="G151" s="41"/>
      <c r="H151" s="41"/>
      <c r="I151" s="41"/>
      <c r="L151" s="21"/>
      <c r="M151" s="21"/>
      <c r="N151" s="21"/>
      <c r="O151" s="21"/>
      <c r="P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H151" s="21"/>
      <c r="CI151" s="21"/>
      <c r="CJ151" s="21"/>
      <c r="CK151" s="21"/>
      <c r="CL151" s="21"/>
    </row>
    <row r="152" spans="7:90">
      <c r="G152" s="41"/>
      <c r="H152" s="41"/>
      <c r="I152" s="41"/>
      <c r="L152" s="21"/>
      <c r="M152" s="21"/>
      <c r="N152" s="21"/>
      <c r="O152" s="21"/>
      <c r="P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H152" s="21"/>
      <c r="CI152" s="21"/>
      <c r="CJ152" s="21"/>
      <c r="CK152" s="21"/>
      <c r="CL152" s="21"/>
    </row>
    <row r="153" spans="7:90">
      <c r="G153" s="41"/>
      <c r="H153" s="41"/>
      <c r="I153" s="41"/>
      <c r="L153" s="21"/>
      <c r="M153" s="21"/>
      <c r="N153" s="21"/>
      <c r="O153" s="21"/>
      <c r="P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H153" s="21"/>
      <c r="CI153" s="21"/>
      <c r="CJ153" s="21"/>
      <c r="CK153" s="21"/>
      <c r="CL153" s="21"/>
    </row>
    <row r="154" spans="7:90">
      <c r="G154" s="41"/>
      <c r="H154" s="41"/>
      <c r="I154" s="41"/>
      <c r="L154" s="21"/>
      <c r="M154" s="21"/>
      <c r="N154" s="21"/>
      <c r="O154" s="21"/>
      <c r="P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H154" s="21"/>
      <c r="CI154" s="21"/>
      <c r="CJ154" s="21"/>
      <c r="CK154" s="21"/>
      <c r="CL154" s="21"/>
    </row>
    <row r="155" spans="7:90">
      <c r="G155" s="41"/>
      <c r="H155" s="41"/>
      <c r="I155" s="41"/>
      <c r="L155" s="21"/>
      <c r="M155" s="21"/>
      <c r="N155" s="21"/>
      <c r="O155" s="21"/>
      <c r="P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H155" s="21"/>
      <c r="CI155" s="21"/>
      <c r="CJ155" s="21"/>
      <c r="CK155" s="21"/>
      <c r="CL155" s="21"/>
    </row>
    <row r="156" spans="7:90">
      <c r="G156" s="41"/>
      <c r="H156" s="41"/>
      <c r="I156" s="41"/>
      <c r="L156" s="21"/>
      <c r="M156" s="21"/>
      <c r="N156" s="21"/>
      <c r="O156" s="21"/>
      <c r="P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H156" s="21"/>
      <c r="CI156" s="21"/>
      <c r="CJ156" s="21"/>
      <c r="CK156" s="21"/>
      <c r="CL156" s="21"/>
    </row>
    <row r="157" spans="7:90">
      <c r="G157" s="41"/>
      <c r="H157" s="41"/>
      <c r="I157" s="41"/>
      <c r="L157" s="21"/>
      <c r="M157" s="21"/>
      <c r="N157" s="21"/>
      <c r="O157" s="21"/>
      <c r="P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H157" s="21"/>
      <c r="CI157" s="21"/>
      <c r="CJ157" s="21"/>
      <c r="CK157" s="21"/>
      <c r="CL157" s="21"/>
    </row>
    <row r="158" spans="7:90">
      <c r="G158" s="41"/>
      <c r="H158" s="41"/>
      <c r="I158" s="41"/>
      <c r="L158" s="21"/>
      <c r="M158" s="21"/>
      <c r="N158" s="21"/>
      <c r="O158" s="21"/>
      <c r="P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H158" s="21"/>
      <c r="CI158" s="21"/>
      <c r="CJ158" s="21"/>
      <c r="CK158" s="21"/>
      <c r="CL158" s="21"/>
    </row>
    <row r="159" spans="7:90">
      <c r="G159" s="41"/>
      <c r="H159" s="41"/>
      <c r="I159" s="41"/>
      <c r="L159" s="21"/>
      <c r="M159" s="21"/>
      <c r="N159" s="21"/>
      <c r="O159" s="21"/>
      <c r="P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H159" s="21"/>
      <c r="CI159" s="21"/>
      <c r="CJ159" s="21"/>
      <c r="CK159" s="21"/>
      <c r="CL159" s="21"/>
    </row>
    <row r="160" spans="7:90">
      <c r="G160" s="41"/>
      <c r="H160" s="41"/>
      <c r="I160" s="41"/>
      <c r="L160" s="21"/>
      <c r="M160" s="21"/>
      <c r="N160" s="21"/>
      <c r="O160" s="21"/>
      <c r="P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H160" s="21"/>
      <c r="CI160" s="21"/>
      <c r="CJ160" s="21"/>
      <c r="CK160" s="21"/>
      <c r="CL160" s="21"/>
    </row>
    <row r="161" spans="7:90">
      <c r="G161" s="41"/>
      <c r="H161" s="41"/>
      <c r="I161" s="41"/>
      <c r="L161" s="21"/>
      <c r="M161" s="21"/>
      <c r="N161" s="21"/>
      <c r="O161" s="21"/>
      <c r="P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H161" s="21"/>
      <c r="CI161" s="21"/>
      <c r="CJ161" s="21"/>
      <c r="CK161" s="21"/>
      <c r="CL161" s="21"/>
    </row>
    <row r="162" spans="7:90">
      <c r="G162" s="41"/>
      <c r="H162" s="41"/>
      <c r="I162" s="41"/>
      <c r="L162" s="21"/>
      <c r="M162" s="21"/>
      <c r="N162" s="21"/>
      <c r="O162" s="21"/>
      <c r="P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H162" s="21"/>
      <c r="CI162" s="21"/>
      <c r="CJ162" s="21"/>
      <c r="CK162" s="21"/>
      <c r="CL162" s="21"/>
    </row>
    <row r="163" spans="7:90">
      <c r="G163" s="41"/>
      <c r="H163" s="41"/>
      <c r="I163" s="41"/>
      <c r="L163" s="21"/>
      <c r="M163" s="21"/>
      <c r="N163" s="21"/>
      <c r="O163" s="21"/>
      <c r="P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H163" s="21"/>
      <c r="CI163" s="21"/>
      <c r="CJ163" s="21"/>
      <c r="CK163" s="21"/>
      <c r="CL163" s="21"/>
    </row>
    <row r="164" spans="7:90">
      <c r="G164" s="41"/>
      <c r="H164" s="41"/>
      <c r="I164" s="41"/>
      <c r="L164" s="21"/>
      <c r="M164" s="21"/>
      <c r="N164" s="21"/>
      <c r="O164" s="21"/>
      <c r="P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H164" s="21"/>
      <c r="CI164" s="21"/>
      <c r="CJ164" s="21"/>
      <c r="CK164" s="21"/>
      <c r="CL164" s="21"/>
    </row>
    <row r="165" spans="7:90">
      <c r="G165" s="41"/>
      <c r="H165" s="41"/>
      <c r="I165" s="41"/>
      <c r="L165" s="21"/>
      <c r="M165" s="21"/>
      <c r="N165" s="21"/>
      <c r="O165" s="21"/>
      <c r="P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H165" s="21"/>
      <c r="CI165" s="21"/>
      <c r="CJ165" s="21"/>
      <c r="CK165" s="21"/>
      <c r="CL165" s="21"/>
    </row>
    <row r="166" spans="7:90">
      <c r="G166" s="41"/>
      <c r="H166" s="41"/>
      <c r="I166" s="41"/>
      <c r="L166" s="21"/>
      <c r="M166" s="21"/>
      <c r="N166" s="21"/>
      <c r="O166" s="21"/>
      <c r="P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H166" s="21"/>
      <c r="CI166" s="21"/>
      <c r="CJ166" s="21"/>
      <c r="CK166" s="21"/>
      <c r="CL166" s="21"/>
    </row>
    <row r="167" spans="7:90">
      <c r="G167" s="41"/>
      <c r="H167" s="41"/>
      <c r="I167" s="41"/>
      <c r="L167" s="21"/>
      <c r="M167" s="21"/>
      <c r="N167" s="21"/>
      <c r="O167" s="21"/>
      <c r="P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H167" s="21"/>
      <c r="CI167" s="21"/>
      <c r="CJ167" s="21"/>
      <c r="CK167" s="21"/>
      <c r="CL167" s="21"/>
    </row>
    <row r="168" spans="7:90">
      <c r="G168" s="41"/>
      <c r="H168" s="41"/>
      <c r="I168" s="41"/>
      <c r="L168" s="21"/>
      <c r="M168" s="21"/>
      <c r="N168" s="21"/>
      <c r="O168" s="21"/>
      <c r="P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H168" s="21"/>
      <c r="CI168" s="21"/>
      <c r="CJ168" s="21"/>
      <c r="CK168" s="21"/>
      <c r="CL168" s="21"/>
    </row>
    <row r="169" spans="7:90">
      <c r="G169" s="41"/>
      <c r="H169" s="41"/>
      <c r="I169" s="41"/>
      <c r="L169" s="21"/>
      <c r="M169" s="21"/>
      <c r="N169" s="21"/>
      <c r="O169" s="21"/>
      <c r="P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H169" s="21"/>
      <c r="CI169" s="21"/>
      <c r="CJ169" s="21"/>
      <c r="CK169" s="21"/>
      <c r="CL169" s="21"/>
    </row>
    <row r="170" spans="7:90">
      <c r="G170" s="41"/>
      <c r="H170" s="41"/>
      <c r="I170" s="41"/>
      <c r="L170" s="21"/>
      <c r="M170" s="21"/>
      <c r="N170" s="21"/>
      <c r="O170" s="21"/>
      <c r="P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H170" s="21"/>
      <c r="CI170" s="21"/>
      <c r="CJ170" s="21"/>
      <c r="CK170" s="21"/>
      <c r="CL170" s="21"/>
    </row>
    <row r="171" spans="7:90">
      <c r="G171" s="41"/>
      <c r="H171" s="41"/>
      <c r="I171" s="41"/>
      <c r="L171" s="21"/>
      <c r="M171" s="21"/>
      <c r="N171" s="21"/>
      <c r="O171" s="21"/>
      <c r="P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H171" s="21"/>
      <c r="CI171" s="21"/>
      <c r="CJ171" s="21"/>
      <c r="CK171" s="21"/>
      <c r="CL171" s="21"/>
    </row>
    <row r="172" spans="7:90">
      <c r="G172" s="41"/>
      <c r="H172" s="41"/>
      <c r="I172" s="41"/>
      <c r="L172" s="21"/>
      <c r="M172" s="21"/>
      <c r="N172" s="21"/>
      <c r="O172" s="21"/>
      <c r="P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H172" s="21"/>
      <c r="CI172" s="21"/>
      <c r="CJ172" s="21"/>
      <c r="CK172" s="21"/>
      <c r="CL172" s="21"/>
    </row>
    <row r="173" spans="7:90">
      <c r="G173" s="41"/>
      <c r="H173" s="41"/>
      <c r="I173" s="41"/>
      <c r="L173" s="21"/>
      <c r="M173" s="21"/>
      <c r="N173" s="21"/>
      <c r="O173" s="21"/>
      <c r="P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H173" s="21"/>
      <c r="CI173" s="21"/>
      <c r="CJ173" s="21"/>
      <c r="CK173" s="21"/>
      <c r="CL173" s="21"/>
    </row>
    <row r="174" spans="7:90">
      <c r="G174" s="41"/>
      <c r="H174" s="41"/>
      <c r="I174" s="41"/>
      <c r="L174" s="21"/>
      <c r="M174" s="21"/>
      <c r="N174" s="21"/>
      <c r="O174" s="21"/>
      <c r="P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H174" s="21"/>
      <c r="CI174" s="21"/>
      <c r="CJ174" s="21"/>
      <c r="CK174" s="21"/>
      <c r="CL174" s="21"/>
    </row>
    <row r="175" spans="7:90">
      <c r="G175" s="41"/>
      <c r="H175" s="41"/>
      <c r="I175" s="41"/>
      <c r="L175" s="21"/>
      <c r="M175" s="21"/>
      <c r="N175" s="21"/>
      <c r="O175" s="21"/>
      <c r="P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H175" s="21"/>
      <c r="CI175" s="21"/>
      <c r="CJ175" s="21"/>
      <c r="CK175" s="21"/>
      <c r="CL175" s="21"/>
    </row>
    <row r="176" spans="7:90">
      <c r="G176" s="41"/>
      <c r="H176" s="41"/>
      <c r="I176" s="41"/>
      <c r="L176" s="21"/>
      <c r="M176" s="21"/>
      <c r="N176" s="21"/>
      <c r="O176" s="21"/>
      <c r="P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H176" s="21"/>
      <c r="CI176" s="21"/>
      <c r="CJ176" s="21"/>
      <c r="CK176" s="21"/>
      <c r="CL176" s="21"/>
    </row>
    <row r="177" spans="7:90">
      <c r="G177" s="41"/>
      <c r="H177" s="41"/>
      <c r="I177" s="41"/>
      <c r="L177" s="21"/>
      <c r="M177" s="21"/>
      <c r="N177" s="21"/>
      <c r="O177" s="21"/>
      <c r="P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H177" s="21"/>
      <c r="CI177" s="21"/>
      <c r="CJ177" s="21"/>
      <c r="CK177" s="21"/>
      <c r="CL177" s="21"/>
    </row>
    <row r="178" spans="7:90">
      <c r="G178" s="41"/>
      <c r="H178" s="41"/>
      <c r="I178" s="41"/>
      <c r="L178" s="21"/>
      <c r="M178" s="21"/>
      <c r="N178" s="21"/>
      <c r="O178" s="21"/>
      <c r="P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H178" s="21"/>
      <c r="CI178" s="21"/>
      <c r="CJ178" s="21"/>
      <c r="CK178" s="21"/>
      <c r="CL178" s="21"/>
    </row>
    <row r="179" spans="7:90">
      <c r="G179" s="41"/>
      <c r="H179" s="41"/>
      <c r="I179" s="41"/>
      <c r="L179" s="21"/>
      <c r="M179" s="21"/>
      <c r="N179" s="21"/>
      <c r="O179" s="21"/>
      <c r="P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H179" s="21"/>
      <c r="CI179" s="21"/>
      <c r="CJ179" s="21"/>
      <c r="CK179" s="21"/>
      <c r="CL179" s="21"/>
    </row>
    <row r="180" spans="7:90">
      <c r="G180" s="41"/>
      <c r="H180" s="41"/>
      <c r="I180" s="41"/>
      <c r="L180" s="21"/>
      <c r="M180" s="21"/>
      <c r="N180" s="21"/>
      <c r="O180" s="21"/>
      <c r="P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H180" s="21"/>
      <c r="CI180" s="21"/>
      <c r="CJ180" s="21"/>
      <c r="CK180" s="21"/>
      <c r="CL180" s="21"/>
    </row>
    <row r="181" spans="7:90">
      <c r="G181" s="41"/>
      <c r="H181" s="41"/>
      <c r="I181" s="41"/>
      <c r="L181" s="21"/>
      <c r="M181" s="21"/>
      <c r="N181" s="21"/>
      <c r="O181" s="21"/>
      <c r="P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H181" s="21"/>
      <c r="CI181" s="21"/>
      <c r="CJ181" s="21"/>
      <c r="CK181" s="21"/>
      <c r="CL181" s="21"/>
    </row>
    <row r="182" spans="7:90">
      <c r="G182" s="41"/>
      <c r="H182" s="41"/>
      <c r="I182" s="41"/>
      <c r="L182" s="21"/>
      <c r="M182" s="21"/>
      <c r="N182" s="21"/>
      <c r="O182" s="21"/>
      <c r="P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H182" s="21"/>
      <c r="CI182" s="21"/>
      <c r="CJ182" s="21"/>
      <c r="CK182" s="21"/>
      <c r="CL182" s="21"/>
    </row>
    <row r="183" spans="7:90">
      <c r="G183" s="41"/>
      <c r="H183" s="41"/>
      <c r="I183" s="41"/>
      <c r="L183" s="21"/>
      <c r="M183" s="21"/>
      <c r="N183" s="21"/>
      <c r="O183" s="21"/>
      <c r="P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H183" s="21"/>
      <c r="CI183" s="21"/>
      <c r="CJ183" s="21"/>
      <c r="CK183" s="21"/>
      <c r="CL183" s="21"/>
    </row>
    <row r="184" spans="7:90">
      <c r="G184" s="41"/>
      <c r="H184" s="41"/>
      <c r="I184" s="41"/>
      <c r="L184" s="21"/>
      <c r="M184" s="21"/>
      <c r="N184" s="21"/>
      <c r="O184" s="21"/>
      <c r="P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H184" s="21"/>
      <c r="CI184" s="21"/>
      <c r="CJ184" s="21"/>
      <c r="CK184" s="21"/>
      <c r="CL184" s="21"/>
    </row>
    <row r="185" spans="7:90">
      <c r="G185" s="41"/>
      <c r="H185" s="41"/>
      <c r="I185" s="41"/>
      <c r="L185" s="21"/>
      <c r="M185" s="21"/>
      <c r="N185" s="21"/>
      <c r="O185" s="21"/>
      <c r="P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H185" s="21"/>
      <c r="CI185" s="21"/>
      <c r="CJ185" s="21"/>
      <c r="CK185" s="21"/>
      <c r="CL185" s="21"/>
    </row>
    <row r="186" spans="7:90">
      <c r="G186" s="41"/>
      <c r="H186" s="41"/>
      <c r="I186" s="41"/>
      <c r="L186" s="21"/>
      <c r="M186" s="21"/>
      <c r="N186" s="21"/>
      <c r="O186" s="21"/>
      <c r="P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H186" s="21"/>
      <c r="CI186" s="21"/>
      <c r="CJ186" s="21"/>
      <c r="CK186" s="21"/>
      <c r="CL186" s="21"/>
    </row>
    <row r="187" spans="7:90">
      <c r="G187" s="41"/>
      <c r="H187" s="41"/>
      <c r="I187" s="41"/>
      <c r="L187" s="21"/>
      <c r="M187" s="21"/>
      <c r="N187" s="21"/>
      <c r="O187" s="21"/>
      <c r="P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H187" s="21"/>
      <c r="CI187" s="21"/>
      <c r="CJ187" s="21"/>
      <c r="CK187" s="21"/>
      <c r="CL187" s="21"/>
    </row>
    <row r="188" spans="7:90">
      <c r="G188" s="41"/>
      <c r="H188" s="41"/>
      <c r="I188" s="41"/>
      <c r="L188" s="21"/>
      <c r="M188" s="21"/>
      <c r="N188" s="21"/>
      <c r="O188" s="21"/>
      <c r="P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H188" s="21"/>
      <c r="CI188" s="21"/>
      <c r="CJ188" s="21"/>
      <c r="CK188" s="21"/>
      <c r="CL188" s="21"/>
    </row>
    <row r="189" spans="7:90">
      <c r="G189" s="41"/>
      <c r="H189" s="41"/>
      <c r="I189" s="41"/>
      <c r="L189" s="21"/>
      <c r="M189" s="21"/>
      <c r="N189" s="21"/>
      <c r="O189" s="21"/>
      <c r="P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H189" s="21"/>
      <c r="CI189" s="21"/>
      <c r="CJ189" s="21"/>
      <c r="CK189" s="21"/>
      <c r="CL189" s="21"/>
    </row>
    <row r="190" spans="7:90">
      <c r="G190" s="41"/>
      <c r="H190" s="41"/>
      <c r="I190" s="41"/>
      <c r="L190" s="21"/>
      <c r="M190" s="21"/>
      <c r="N190" s="21"/>
      <c r="O190" s="21"/>
      <c r="P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H190" s="21"/>
      <c r="CI190" s="21"/>
      <c r="CJ190" s="21"/>
      <c r="CK190" s="21"/>
      <c r="CL190" s="21"/>
    </row>
    <row r="191" spans="7:90">
      <c r="G191" s="41"/>
      <c r="H191" s="41"/>
      <c r="I191" s="41"/>
      <c r="L191" s="21"/>
      <c r="M191" s="21"/>
      <c r="N191" s="21"/>
      <c r="O191" s="21"/>
      <c r="P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H191" s="21"/>
      <c r="CI191" s="21"/>
      <c r="CJ191" s="21"/>
      <c r="CK191" s="21"/>
      <c r="CL191" s="21"/>
    </row>
    <row r="192" spans="7:90">
      <c r="G192" s="41"/>
      <c r="H192" s="41"/>
      <c r="I192" s="41"/>
      <c r="L192" s="21"/>
      <c r="M192" s="21"/>
      <c r="N192" s="21"/>
      <c r="O192" s="21"/>
      <c r="P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H192" s="21"/>
      <c r="CI192" s="21"/>
      <c r="CJ192" s="21"/>
      <c r="CK192" s="21"/>
      <c r="CL192" s="21"/>
    </row>
    <row r="193" spans="7:90">
      <c r="G193" s="41"/>
      <c r="H193" s="41"/>
      <c r="I193" s="41"/>
      <c r="L193" s="21"/>
      <c r="M193" s="21"/>
      <c r="N193" s="21"/>
      <c r="O193" s="21"/>
      <c r="P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H193" s="21"/>
      <c r="CI193" s="21"/>
      <c r="CJ193" s="21"/>
      <c r="CK193" s="21"/>
      <c r="CL193" s="21"/>
    </row>
    <row r="194" spans="7:90">
      <c r="G194" s="41"/>
      <c r="H194" s="41"/>
      <c r="I194" s="41"/>
      <c r="L194" s="21"/>
      <c r="M194" s="21"/>
      <c r="N194" s="21"/>
      <c r="O194" s="21"/>
      <c r="P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H194" s="21"/>
      <c r="CI194" s="21"/>
      <c r="CJ194" s="21"/>
      <c r="CK194" s="21"/>
      <c r="CL194" s="21"/>
    </row>
    <row r="195" spans="7:90">
      <c r="G195" s="41"/>
      <c r="H195" s="41"/>
      <c r="I195" s="41"/>
      <c r="L195" s="21"/>
      <c r="M195" s="21"/>
      <c r="N195" s="21"/>
      <c r="O195" s="21"/>
      <c r="P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H195" s="21"/>
      <c r="CI195" s="21"/>
      <c r="CJ195" s="21"/>
      <c r="CK195" s="21"/>
      <c r="CL195" s="21"/>
    </row>
    <row r="196" spans="7:90">
      <c r="G196" s="41"/>
      <c r="H196" s="41"/>
      <c r="I196" s="41"/>
      <c r="L196" s="21"/>
      <c r="M196" s="21"/>
      <c r="N196" s="21"/>
      <c r="O196" s="21"/>
      <c r="P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H196" s="21"/>
      <c r="CI196" s="21"/>
      <c r="CJ196" s="21"/>
      <c r="CK196" s="21"/>
      <c r="CL196" s="21"/>
    </row>
    <row r="197" spans="7:90">
      <c r="G197" s="41"/>
      <c r="H197" s="41"/>
      <c r="I197" s="41"/>
      <c r="L197" s="21"/>
      <c r="M197" s="21"/>
      <c r="N197" s="21"/>
      <c r="O197" s="21"/>
      <c r="P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H197" s="21"/>
      <c r="CI197" s="21"/>
      <c r="CJ197" s="21"/>
      <c r="CK197" s="21"/>
      <c r="CL197" s="21"/>
    </row>
    <row r="198" spans="7:90">
      <c r="G198" s="41"/>
      <c r="H198" s="41"/>
      <c r="I198" s="41"/>
      <c r="L198" s="21"/>
      <c r="M198" s="21"/>
      <c r="N198" s="21"/>
      <c r="O198" s="21"/>
      <c r="P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H198" s="21"/>
      <c r="CI198" s="21"/>
      <c r="CJ198" s="21"/>
      <c r="CK198" s="21"/>
      <c r="CL198" s="21"/>
    </row>
    <row r="199" spans="7:90">
      <c r="G199" s="41"/>
      <c r="H199" s="41"/>
      <c r="I199" s="41"/>
      <c r="L199" s="21"/>
      <c r="M199" s="21"/>
      <c r="N199" s="21"/>
      <c r="O199" s="21"/>
      <c r="P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H199" s="21"/>
      <c r="CI199" s="21"/>
      <c r="CJ199" s="21"/>
      <c r="CK199" s="21"/>
      <c r="CL199" s="21"/>
    </row>
    <row r="200" spans="7:90">
      <c r="G200" s="41"/>
      <c r="H200" s="41"/>
      <c r="I200" s="41"/>
      <c r="L200" s="21"/>
      <c r="M200" s="21"/>
      <c r="N200" s="21"/>
      <c r="O200" s="21"/>
      <c r="P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H200" s="21"/>
      <c r="CI200" s="21"/>
      <c r="CJ200" s="21"/>
      <c r="CK200" s="21"/>
      <c r="CL200" s="21"/>
    </row>
    <row r="201" spans="7:90">
      <c r="G201" s="41"/>
      <c r="H201" s="41"/>
      <c r="I201" s="41"/>
      <c r="L201" s="21"/>
      <c r="M201" s="21"/>
      <c r="N201" s="21"/>
      <c r="O201" s="21"/>
      <c r="P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H201" s="21"/>
      <c r="CI201" s="21"/>
      <c r="CJ201" s="21"/>
      <c r="CK201" s="21"/>
      <c r="CL201" s="21"/>
    </row>
    <row r="202" spans="7:90">
      <c r="G202" s="41"/>
      <c r="H202" s="41"/>
      <c r="I202" s="41"/>
      <c r="L202" s="21"/>
      <c r="M202" s="21"/>
      <c r="N202" s="21"/>
      <c r="O202" s="21"/>
      <c r="P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H202" s="21"/>
      <c r="CI202" s="21"/>
      <c r="CJ202" s="21"/>
      <c r="CK202" s="21"/>
      <c r="CL202" s="21"/>
    </row>
    <row r="203" spans="7:90">
      <c r="G203" s="41"/>
      <c r="H203" s="41"/>
      <c r="I203" s="41"/>
      <c r="L203" s="21"/>
      <c r="M203" s="21"/>
      <c r="N203" s="21"/>
      <c r="O203" s="21"/>
      <c r="P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H203" s="21"/>
      <c r="CI203" s="21"/>
      <c r="CJ203" s="21"/>
      <c r="CK203" s="21"/>
      <c r="CL203" s="21"/>
    </row>
    <row r="204" spans="7:90">
      <c r="G204" s="41"/>
      <c r="H204" s="41"/>
      <c r="I204" s="41"/>
      <c r="L204" s="21"/>
      <c r="M204" s="21"/>
      <c r="N204" s="21"/>
      <c r="O204" s="21"/>
      <c r="P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H204" s="21"/>
      <c r="CI204" s="21"/>
      <c r="CJ204" s="21"/>
      <c r="CK204" s="21"/>
      <c r="CL204" s="21"/>
    </row>
    <row r="205" spans="7:90">
      <c r="G205" s="41"/>
      <c r="H205" s="41"/>
      <c r="I205" s="41"/>
      <c r="L205" s="21"/>
      <c r="M205" s="21"/>
      <c r="N205" s="21"/>
      <c r="O205" s="21"/>
      <c r="P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H205" s="21"/>
      <c r="CI205" s="21"/>
      <c r="CJ205" s="21"/>
      <c r="CK205" s="21"/>
      <c r="CL205" s="21"/>
    </row>
    <row r="206" spans="7:90">
      <c r="G206" s="41"/>
      <c r="H206" s="41"/>
      <c r="I206" s="41"/>
      <c r="L206" s="21"/>
      <c r="M206" s="21"/>
      <c r="N206" s="21"/>
      <c r="O206" s="21"/>
      <c r="P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H206" s="21"/>
      <c r="CI206" s="21"/>
      <c r="CJ206" s="21"/>
      <c r="CK206" s="21"/>
      <c r="CL206" s="21"/>
    </row>
    <row r="207" spans="7:90">
      <c r="G207" s="41"/>
      <c r="H207" s="41"/>
      <c r="I207" s="41"/>
      <c r="L207" s="21"/>
      <c r="M207" s="21"/>
      <c r="N207" s="21"/>
      <c r="O207" s="21"/>
      <c r="P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H207" s="21"/>
      <c r="CI207" s="21"/>
      <c r="CJ207" s="21"/>
      <c r="CK207" s="21"/>
      <c r="CL207" s="21"/>
    </row>
    <row r="208" spans="7:90">
      <c r="G208" s="41"/>
      <c r="H208" s="41"/>
      <c r="I208" s="41"/>
      <c r="L208" s="21"/>
      <c r="M208" s="21"/>
      <c r="N208" s="21"/>
      <c r="O208" s="21"/>
      <c r="P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H208" s="21"/>
      <c r="CI208" s="21"/>
      <c r="CJ208" s="21"/>
      <c r="CK208" s="21"/>
      <c r="CL208" s="21"/>
    </row>
    <row r="209" spans="7:90">
      <c r="G209" s="41"/>
      <c r="H209" s="41"/>
      <c r="I209" s="41"/>
      <c r="L209" s="21"/>
      <c r="M209" s="21"/>
      <c r="N209" s="21"/>
      <c r="O209" s="21"/>
      <c r="P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H209" s="21"/>
      <c r="CI209" s="21"/>
      <c r="CJ209" s="21"/>
      <c r="CK209" s="21"/>
      <c r="CL209" s="21"/>
    </row>
    <row r="210" spans="7:90">
      <c r="G210" s="41"/>
      <c r="H210" s="41"/>
      <c r="I210" s="41"/>
      <c r="L210" s="21"/>
      <c r="M210" s="21"/>
      <c r="N210" s="21"/>
      <c r="O210" s="21"/>
      <c r="P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H210" s="21"/>
      <c r="CI210" s="21"/>
      <c r="CJ210" s="21"/>
      <c r="CK210" s="21"/>
      <c r="CL210" s="21"/>
    </row>
    <row r="211" spans="7:90">
      <c r="G211" s="41"/>
      <c r="H211" s="41"/>
      <c r="I211" s="41"/>
      <c r="L211" s="21"/>
      <c r="M211" s="21"/>
      <c r="N211" s="21"/>
      <c r="O211" s="21"/>
      <c r="P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H211" s="21"/>
      <c r="CI211" s="21"/>
      <c r="CJ211" s="21"/>
      <c r="CK211" s="21"/>
      <c r="CL211" s="21"/>
    </row>
    <row r="212" spans="7:90">
      <c r="G212" s="41"/>
      <c r="H212" s="41"/>
      <c r="I212" s="41"/>
      <c r="L212" s="21"/>
      <c r="M212" s="21"/>
      <c r="N212" s="21"/>
      <c r="O212" s="21"/>
      <c r="P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H212" s="21"/>
      <c r="CI212" s="21"/>
      <c r="CJ212" s="21"/>
      <c r="CK212" s="21"/>
      <c r="CL212" s="21"/>
    </row>
    <row r="213" spans="7:90">
      <c r="G213" s="41"/>
      <c r="H213" s="41"/>
      <c r="I213" s="41"/>
      <c r="L213" s="21"/>
      <c r="M213" s="21"/>
      <c r="N213" s="21"/>
      <c r="O213" s="21"/>
      <c r="P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H213" s="21"/>
      <c r="CI213" s="21"/>
      <c r="CJ213" s="21"/>
      <c r="CK213" s="21"/>
      <c r="CL213" s="21"/>
    </row>
    <row r="214" spans="7:90">
      <c r="G214" s="41"/>
      <c r="H214" s="41"/>
      <c r="I214" s="41"/>
      <c r="L214" s="21"/>
      <c r="M214" s="21"/>
      <c r="N214" s="21"/>
      <c r="O214" s="21"/>
      <c r="P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H214" s="21"/>
      <c r="CI214" s="21"/>
      <c r="CJ214" s="21"/>
      <c r="CK214" s="21"/>
      <c r="CL214" s="21"/>
    </row>
    <row r="215" spans="7:90">
      <c r="G215" s="41"/>
      <c r="H215" s="41"/>
      <c r="I215" s="41"/>
      <c r="L215" s="21"/>
      <c r="M215" s="21"/>
      <c r="N215" s="21"/>
      <c r="O215" s="21"/>
      <c r="P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H215" s="21"/>
      <c r="CI215" s="21"/>
      <c r="CJ215" s="21"/>
      <c r="CK215" s="21"/>
      <c r="CL215" s="21"/>
    </row>
    <row r="216" spans="7:90">
      <c r="G216" s="41"/>
      <c r="H216" s="41"/>
      <c r="I216" s="41"/>
      <c r="L216" s="21"/>
      <c r="M216" s="21"/>
      <c r="N216" s="21"/>
      <c r="O216" s="21"/>
      <c r="P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H216" s="21"/>
      <c r="CI216" s="21"/>
      <c r="CJ216" s="21"/>
      <c r="CK216" s="21"/>
      <c r="CL216" s="21"/>
    </row>
    <row r="217" spans="7:90">
      <c r="G217" s="41"/>
      <c r="H217" s="41"/>
      <c r="I217" s="41"/>
      <c r="L217" s="21"/>
      <c r="M217" s="21"/>
      <c r="N217" s="21"/>
      <c r="O217" s="21"/>
      <c r="P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H217" s="21"/>
      <c r="CI217" s="21"/>
      <c r="CJ217" s="21"/>
      <c r="CK217" s="21"/>
      <c r="CL217" s="21"/>
    </row>
    <row r="218" spans="7:90">
      <c r="G218" s="41"/>
      <c r="H218" s="41"/>
      <c r="I218" s="41"/>
      <c r="L218" s="21"/>
      <c r="M218" s="21"/>
      <c r="N218" s="21"/>
      <c r="O218" s="21"/>
      <c r="P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H218" s="21"/>
      <c r="CI218" s="21"/>
      <c r="CJ218" s="21"/>
      <c r="CK218" s="21"/>
      <c r="CL218" s="21"/>
    </row>
    <row r="219" spans="7:90">
      <c r="G219" s="41"/>
      <c r="H219" s="41"/>
      <c r="I219" s="41"/>
      <c r="L219" s="21"/>
      <c r="M219" s="21"/>
      <c r="N219" s="21"/>
      <c r="O219" s="21"/>
      <c r="P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H219" s="21"/>
      <c r="CI219" s="21"/>
      <c r="CJ219" s="21"/>
      <c r="CK219" s="21"/>
      <c r="CL219" s="21"/>
    </row>
    <row r="220" spans="7:90">
      <c r="G220" s="41"/>
      <c r="H220" s="41"/>
      <c r="I220" s="41"/>
      <c r="L220" s="21"/>
      <c r="M220" s="21"/>
      <c r="N220" s="21"/>
      <c r="O220" s="21"/>
      <c r="P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H220" s="21"/>
      <c r="CI220" s="21"/>
      <c r="CJ220" s="21"/>
      <c r="CK220" s="21"/>
      <c r="CL220" s="21"/>
    </row>
    <row r="221" spans="7:90">
      <c r="G221" s="41"/>
      <c r="H221" s="41"/>
      <c r="I221" s="41"/>
      <c r="L221" s="21"/>
      <c r="M221" s="21"/>
      <c r="N221" s="21"/>
      <c r="O221" s="21"/>
      <c r="P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H221" s="21"/>
      <c r="CI221" s="21"/>
      <c r="CJ221" s="21"/>
      <c r="CK221" s="21"/>
      <c r="CL221" s="21"/>
    </row>
    <row r="222" spans="7:90">
      <c r="G222" s="41"/>
      <c r="H222" s="41"/>
      <c r="I222" s="41"/>
      <c r="L222" s="21"/>
      <c r="M222" s="21"/>
      <c r="N222" s="21"/>
      <c r="O222" s="21"/>
      <c r="P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H222" s="21"/>
      <c r="CI222" s="21"/>
      <c r="CJ222" s="21"/>
      <c r="CK222" s="21"/>
      <c r="CL222" s="21"/>
    </row>
    <row r="223" spans="7:90">
      <c r="G223" s="41"/>
      <c r="H223" s="41"/>
      <c r="I223" s="41"/>
      <c r="L223" s="21"/>
      <c r="M223" s="21"/>
      <c r="N223" s="21"/>
      <c r="O223" s="21"/>
      <c r="P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H223" s="21"/>
      <c r="CI223" s="21"/>
      <c r="CJ223" s="21"/>
      <c r="CK223" s="21"/>
      <c r="CL223" s="21"/>
    </row>
    <row r="224" spans="7:90">
      <c r="G224" s="41"/>
      <c r="H224" s="41"/>
      <c r="I224" s="41"/>
      <c r="L224" s="21"/>
      <c r="M224" s="21"/>
      <c r="N224" s="21"/>
      <c r="O224" s="21"/>
      <c r="P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H224" s="21"/>
      <c r="CI224" s="21"/>
      <c r="CJ224" s="21"/>
      <c r="CK224" s="21"/>
      <c r="CL224" s="21"/>
    </row>
    <row r="225" spans="7:90">
      <c r="G225" s="41"/>
      <c r="H225" s="41"/>
      <c r="I225" s="41"/>
      <c r="L225" s="21"/>
      <c r="M225" s="21"/>
      <c r="N225" s="21"/>
      <c r="O225" s="21"/>
      <c r="P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H225" s="21"/>
      <c r="CI225" s="21"/>
      <c r="CJ225" s="21"/>
      <c r="CK225" s="21"/>
      <c r="CL225" s="21"/>
    </row>
    <row r="226" spans="7:90">
      <c r="G226" s="41"/>
      <c r="H226" s="41"/>
      <c r="I226" s="41"/>
      <c r="L226" s="21"/>
      <c r="M226" s="21"/>
      <c r="N226" s="21"/>
      <c r="O226" s="21"/>
      <c r="P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H226" s="21"/>
      <c r="CI226" s="21"/>
      <c r="CJ226" s="21"/>
      <c r="CK226" s="21"/>
      <c r="CL226" s="21"/>
    </row>
    <row r="227" spans="7:90">
      <c r="G227" s="41"/>
      <c r="H227" s="41"/>
      <c r="I227" s="41"/>
      <c r="L227" s="21"/>
      <c r="M227" s="21"/>
      <c r="N227" s="21"/>
      <c r="O227" s="21"/>
      <c r="P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H227" s="21"/>
      <c r="CI227" s="21"/>
      <c r="CJ227" s="21"/>
      <c r="CK227" s="21"/>
      <c r="CL227" s="21"/>
    </row>
    <row r="228" spans="7:90">
      <c r="G228" s="41"/>
      <c r="H228" s="41"/>
      <c r="I228" s="41"/>
      <c r="L228" s="21"/>
      <c r="M228" s="21"/>
      <c r="N228" s="21"/>
      <c r="O228" s="21"/>
      <c r="P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H228" s="21"/>
      <c r="CI228" s="21"/>
      <c r="CJ228" s="21"/>
      <c r="CK228" s="21"/>
      <c r="CL228" s="21"/>
    </row>
    <row r="229" spans="7:90">
      <c r="G229" s="41"/>
      <c r="H229" s="41"/>
      <c r="I229" s="41"/>
      <c r="L229" s="21"/>
      <c r="M229" s="21"/>
      <c r="N229" s="21"/>
      <c r="O229" s="21"/>
      <c r="P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H229" s="21"/>
      <c r="CI229" s="21"/>
      <c r="CJ229" s="21"/>
      <c r="CK229" s="21"/>
      <c r="CL229" s="21"/>
    </row>
    <row r="230" spans="7:90">
      <c r="G230" s="41"/>
      <c r="H230" s="41"/>
      <c r="I230" s="41"/>
      <c r="L230" s="21"/>
      <c r="M230" s="21"/>
      <c r="N230" s="21"/>
      <c r="O230" s="21"/>
      <c r="P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H230" s="21"/>
      <c r="CI230" s="21"/>
      <c r="CJ230" s="21"/>
      <c r="CK230" s="21"/>
      <c r="CL230" s="21"/>
    </row>
    <row r="231" spans="7:90">
      <c r="G231" s="41"/>
      <c r="H231" s="41"/>
      <c r="I231" s="41"/>
      <c r="L231" s="21"/>
      <c r="M231" s="21"/>
      <c r="N231" s="21"/>
      <c r="O231" s="21"/>
      <c r="P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H231" s="21"/>
      <c r="CI231" s="21"/>
      <c r="CJ231" s="21"/>
      <c r="CK231" s="21"/>
      <c r="CL231" s="21"/>
    </row>
    <row r="232" spans="7:90">
      <c r="G232" s="41"/>
      <c r="H232" s="41"/>
      <c r="I232" s="41"/>
      <c r="L232" s="21"/>
      <c r="M232" s="21"/>
      <c r="N232" s="21"/>
      <c r="O232" s="21"/>
      <c r="P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H232" s="21"/>
      <c r="CI232" s="21"/>
      <c r="CJ232" s="21"/>
      <c r="CK232" s="21"/>
      <c r="CL232" s="21"/>
    </row>
    <row r="233" spans="7:90">
      <c r="G233" s="41"/>
      <c r="H233" s="41"/>
      <c r="I233" s="41"/>
      <c r="L233" s="21"/>
      <c r="M233" s="21"/>
      <c r="N233" s="21"/>
      <c r="O233" s="21"/>
      <c r="P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H233" s="21"/>
      <c r="CI233" s="21"/>
      <c r="CJ233" s="21"/>
      <c r="CK233" s="21"/>
      <c r="CL233" s="21"/>
    </row>
    <row r="234" spans="7:90">
      <c r="G234" s="41"/>
      <c r="H234" s="41"/>
      <c r="I234" s="41"/>
      <c r="L234" s="21"/>
      <c r="M234" s="21"/>
      <c r="N234" s="21"/>
      <c r="O234" s="21"/>
      <c r="P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H234" s="21"/>
      <c r="CI234" s="21"/>
      <c r="CJ234" s="21"/>
      <c r="CK234" s="21"/>
      <c r="CL234" s="21"/>
    </row>
    <row r="235" spans="7:90">
      <c r="G235" s="41"/>
      <c r="H235" s="41"/>
      <c r="I235" s="41"/>
      <c r="L235" s="21"/>
      <c r="M235" s="21"/>
      <c r="N235" s="21"/>
      <c r="O235" s="21"/>
      <c r="P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H235" s="21"/>
      <c r="CI235" s="21"/>
      <c r="CJ235" s="21"/>
      <c r="CK235" s="21"/>
      <c r="CL235" s="21"/>
    </row>
    <row r="236" spans="7:90">
      <c r="G236" s="41"/>
      <c r="H236" s="41"/>
      <c r="I236" s="41"/>
      <c r="L236" s="21"/>
      <c r="M236" s="21"/>
      <c r="N236" s="21"/>
      <c r="O236" s="21"/>
      <c r="P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H236" s="21"/>
      <c r="CI236" s="21"/>
      <c r="CJ236" s="21"/>
      <c r="CK236" s="21"/>
      <c r="CL236" s="21"/>
    </row>
    <row r="237" spans="7:90">
      <c r="G237" s="41"/>
      <c r="H237" s="41"/>
      <c r="I237" s="41"/>
      <c r="L237" s="21"/>
      <c r="M237" s="21"/>
      <c r="N237" s="21"/>
      <c r="O237" s="21"/>
      <c r="P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H237" s="21"/>
      <c r="CI237" s="21"/>
      <c r="CJ237" s="21"/>
      <c r="CK237" s="21"/>
      <c r="CL237" s="21"/>
    </row>
    <row r="238" spans="7:90">
      <c r="G238" s="41"/>
      <c r="H238" s="41"/>
      <c r="I238" s="41"/>
      <c r="L238" s="21"/>
      <c r="M238" s="21"/>
      <c r="N238" s="21"/>
      <c r="O238" s="21"/>
      <c r="P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H238" s="21"/>
      <c r="CI238" s="21"/>
      <c r="CJ238" s="21"/>
      <c r="CK238" s="21"/>
      <c r="CL238" s="21"/>
    </row>
    <row r="239" spans="7:90">
      <c r="G239" s="41"/>
      <c r="H239" s="41"/>
      <c r="I239" s="41"/>
      <c r="L239" s="21"/>
      <c r="M239" s="21"/>
      <c r="N239" s="21"/>
      <c r="O239" s="21"/>
      <c r="P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H239" s="21"/>
      <c r="CI239" s="21"/>
      <c r="CJ239" s="21"/>
      <c r="CK239" s="21"/>
      <c r="CL239" s="21"/>
    </row>
    <row r="240" spans="7:90">
      <c r="G240" s="41"/>
      <c r="H240" s="41"/>
      <c r="I240" s="41"/>
      <c r="L240" s="21"/>
      <c r="M240" s="21"/>
      <c r="N240" s="21"/>
      <c r="O240" s="21"/>
      <c r="P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H240" s="21"/>
      <c r="CI240" s="21"/>
      <c r="CJ240" s="21"/>
      <c r="CK240" s="21"/>
      <c r="CL240" s="21"/>
    </row>
    <row r="241" spans="7:90">
      <c r="G241" s="41"/>
      <c r="H241" s="41"/>
      <c r="I241" s="41"/>
      <c r="L241" s="21"/>
      <c r="M241" s="21"/>
      <c r="N241" s="21"/>
      <c r="O241" s="21"/>
      <c r="P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H241" s="21"/>
      <c r="CI241" s="21"/>
      <c r="CJ241" s="21"/>
      <c r="CK241" s="21"/>
      <c r="CL241" s="21"/>
    </row>
    <row r="242" spans="7:90">
      <c r="G242" s="41"/>
      <c r="H242" s="41"/>
      <c r="I242" s="41"/>
      <c r="L242" s="21"/>
      <c r="M242" s="21"/>
      <c r="N242" s="21"/>
      <c r="O242" s="21"/>
      <c r="P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H242" s="21"/>
      <c r="CI242" s="21"/>
      <c r="CJ242" s="21"/>
      <c r="CK242" s="21"/>
      <c r="CL242" s="21"/>
    </row>
    <row r="243" spans="7:90">
      <c r="G243" s="41"/>
      <c r="H243" s="41"/>
      <c r="I243" s="41"/>
      <c r="L243" s="21"/>
      <c r="M243" s="21"/>
      <c r="N243" s="21"/>
      <c r="O243" s="21"/>
      <c r="P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H243" s="21"/>
      <c r="CI243" s="21"/>
      <c r="CJ243" s="21"/>
      <c r="CK243" s="21"/>
      <c r="CL243" s="21"/>
    </row>
    <row r="244" spans="7:90">
      <c r="G244" s="41"/>
      <c r="H244" s="41"/>
      <c r="I244" s="41"/>
      <c r="L244" s="21"/>
      <c r="M244" s="21"/>
      <c r="N244" s="21"/>
      <c r="O244" s="21"/>
      <c r="P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H244" s="21"/>
      <c r="CI244" s="21"/>
      <c r="CJ244" s="21"/>
      <c r="CK244" s="21"/>
      <c r="CL244" s="21"/>
    </row>
    <row r="245" spans="7:90">
      <c r="G245" s="41"/>
      <c r="H245" s="41"/>
      <c r="I245" s="41"/>
      <c r="L245" s="21"/>
      <c r="M245" s="21"/>
      <c r="N245" s="21"/>
      <c r="O245" s="21"/>
      <c r="P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H245" s="21"/>
      <c r="CI245" s="21"/>
      <c r="CJ245" s="21"/>
      <c r="CK245" s="21"/>
      <c r="CL245" s="21"/>
    </row>
    <row r="246" spans="7:90">
      <c r="G246" s="41"/>
      <c r="H246" s="41"/>
      <c r="I246" s="41"/>
      <c r="L246" s="21"/>
      <c r="M246" s="21"/>
      <c r="N246" s="21"/>
      <c r="O246" s="21"/>
      <c r="P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H246" s="21"/>
      <c r="CI246" s="21"/>
      <c r="CJ246" s="21"/>
      <c r="CK246" s="21"/>
      <c r="CL246" s="21"/>
    </row>
    <row r="247" spans="7:90">
      <c r="G247" s="41"/>
      <c r="H247" s="41"/>
      <c r="I247" s="41"/>
      <c r="L247" s="21"/>
      <c r="M247" s="21"/>
      <c r="N247" s="21"/>
      <c r="O247" s="21"/>
      <c r="P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H247" s="21"/>
      <c r="CI247" s="21"/>
      <c r="CJ247" s="21"/>
      <c r="CK247" s="21"/>
      <c r="CL247" s="21"/>
    </row>
    <row r="248" spans="7:90">
      <c r="G248" s="41"/>
      <c r="H248" s="41"/>
      <c r="I248" s="41"/>
      <c r="L248" s="21"/>
      <c r="M248" s="21"/>
      <c r="N248" s="21"/>
      <c r="O248" s="21"/>
      <c r="P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H248" s="21"/>
      <c r="CI248" s="21"/>
      <c r="CJ248" s="21"/>
      <c r="CK248" s="21"/>
      <c r="CL248" s="21"/>
    </row>
    <row r="249" spans="7:90">
      <c r="G249" s="41"/>
      <c r="H249" s="41"/>
      <c r="I249" s="41"/>
      <c r="L249" s="21"/>
      <c r="M249" s="21"/>
      <c r="N249" s="21"/>
      <c r="O249" s="21"/>
      <c r="P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H249" s="21"/>
      <c r="CI249" s="21"/>
      <c r="CJ249" s="21"/>
      <c r="CK249" s="21"/>
      <c r="CL249" s="21"/>
    </row>
    <row r="250" spans="7:90">
      <c r="G250" s="41"/>
      <c r="H250" s="41"/>
      <c r="I250" s="41"/>
      <c r="L250" s="21"/>
      <c r="M250" s="21"/>
      <c r="N250" s="21"/>
      <c r="O250" s="21"/>
      <c r="P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H250" s="21"/>
      <c r="CI250" s="21"/>
      <c r="CJ250" s="21"/>
      <c r="CK250" s="21"/>
      <c r="CL250" s="21"/>
    </row>
    <row r="251" spans="7:90">
      <c r="G251" s="41"/>
      <c r="H251" s="41"/>
      <c r="I251" s="41"/>
      <c r="L251" s="21"/>
      <c r="M251" s="21"/>
      <c r="N251" s="21"/>
      <c r="O251" s="21"/>
      <c r="P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H251" s="21"/>
      <c r="CI251" s="21"/>
      <c r="CJ251" s="21"/>
      <c r="CK251" s="21"/>
      <c r="CL251" s="21"/>
    </row>
    <row r="252" spans="7:90">
      <c r="G252" s="41"/>
      <c r="H252" s="41"/>
      <c r="I252" s="41"/>
      <c r="L252" s="21"/>
      <c r="M252" s="21"/>
      <c r="N252" s="21"/>
      <c r="O252" s="21"/>
      <c r="P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H252" s="21"/>
      <c r="CI252" s="21"/>
      <c r="CJ252" s="21"/>
      <c r="CK252" s="21"/>
      <c r="CL252" s="21"/>
    </row>
    <row r="253" spans="7:90">
      <c r="G253" s="41"/>
      <c r="H253" s="41"/>
      <c r="I253" s="41"/>
      <c r="L253" s="21"/>
      <c r="M253" s="21"/>
      <c r="N253" s="21"/>
      <c r="O253" s="21"/>
      <c r="P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H253" s="21"/>
      <c r="CI253" s="21"/>
      <c r="CJ253" s="21"/>
      <c r="CK253" s="21"/>
      <c r="CL253" s="21"/>
    </row>
    <row r="254" spans="7:90">
      <c r="G254" s="41"/>
      <c r="H254" s="41"/>
      <c r="I254" s="41"/>
      <c r="L254" s="21"/>
      <c r="M254" s="21"/>
      <c r="N254" s="21"/>
      <c r="O254" s="21"/>
      <c r="P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H254" s="21"/>
      <c r="CI254" s="21"/>
      <c r="CJ254" s="21"/>
      <c r="CK254" s="21"/>
      <c r="CL254" s="21"/>
    </row>
    <row r="255" spans="7:90">
      <c r="G255" s="41"/>
      <c r="H255" s="41"/>
      <c r="I255" s="41"/>
      <c r="L255" s="21"/>
      <c r="M255" s="21"/>
      <c r="N255" s="21"/>
      <c r="O255" s="21"/>
      <c r="P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H255" s="21"/>
      <c r="CI255" s="21"/>
      <c r="CJ255" s="21"/>
      <c r="CK255" s="21"/>
      <c r="CL255" s="21"/>
    </row>
    <row r="256" spans="7:90">
      <c r="G256" s="41"/>
      <c r="H256" s="41"/>
      <c r="I256" s="41"/>
      <c r="L256" s="21"/>
      <c r="M256" s="21"/>
      <c r="N256" s="21"/>
      <c r="O256" s="21"/>
      <c r="P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H256" s="21"/>
      <c r="CI256" s="21"/>
      <c r="CJ256" s="21"/>
      <c r="CK256" s="21"/>
      <c r="CL256" s="21"/>
    </row>
    <row r="257" spans="7:90">
      <c r="G257" s="41"/>
      <c r="H257" s="41"/>
      <c r="I257" s="41"/>
      <c r="L257" s="21"/>
      <c r="M257" s="21"/>
      <c r="N257" s="21"/>
      <c r="O257" s="21"/>
      <c r="P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H257" s="21"/>
      <c r="CI257" s="21"/>
      <c r="CJ257" s="21"/>
      <c r="CK257" s="21"/>
      <c r="CL257" s="21"/>
    </row>
    <row r="258" spans="7:90">
      <c r="G258" s="41"/>
      <c r="H258" s="41"/>
      <c r="I258" s="41"/>
      <c r="L258" s="21"/>
      <c r="M258" s="21"/>
      <c r="N258" s="21"/>
      <c r="O258" s="21"/>
      <c r="P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H258" s="21"/>
      <c r="CI258" s="21"/>
      <c r="CJ258" s="21"/>
      <c r="CK258" s="21"/>
      <c r="CL258" s="21"/>
    </row>
    <row r="259" spans="7:90">
      <c r="G259" s="41"/>
      <c r="H259" s="41"/>
      <c r="I259" s="41"/>
      <c r="L259" s="21"/>
      <c r="M259" s="21"/>
      <c r="N259" s="21"/>
      <c r="O259" s="21"/>
      <c r="P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H259" s="21"/>
      <c r="CI259" s="21"/>
      <c r="CJ259" s="21"/>
      <c r="CK259" s="21"/>
      <c r="CL259" s="21"/>
    </row>
    <row r="260" spans="7:90">
      <c r="G260" s="41"/>
      <c r="H260" s="41"/>
      <c r="I260" s="41"/>
      <c r="L260" s="21"/>
      <c r="M260" s="21"/>
      <c r="N260" s="21"/>
      <c r="O260" s="21"/>
      <c r="P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H260" s="21"/>
      <c r="CI260" s="21"/>
      <c r="CJ260" s="21"/>
      <c r="CK260" s="21"/>
      <c r="CL260" s="21"/>
    </row>
    <row r="261" spans="7:90">
      <c r="G261" s="41"/>
      <c r="H261" s="41"/>
      <c r="I261" s="41"/>
      <c r="L261" s="21"/>
      <c r="M261" s="21"/>
      <c r="N261" s="21"/>
      <c r="O261" s="21"/>
      <c r="P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H261" s="21"/>
      <c r="CI261" s="21"/>
      <c r="CJ261" s="21"/>
      <c r="CK261" s="21"/>
      <c r="CL261" s="21"/>
    </row>
    <row r="262" spans="7:90">
      <c r="G262" s="41"/>
      <c r="H262" s="41"/>
      <c r="I262" s="41"/>
      <c r="L262" s="21"/>
      <c r="M262" s="21"/>
      <c r="N262" s="21"/>
      <c r="O262" s="21"/>
      <c r="P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H262" s="21"/>
      <c r="CI262" s="21"/>
      <c r="CJ262" s="21"/>
      <c r="CK262" s="21"/>
      <c r="CL262" s="21"/>
    </row>
    <row r="263" spans="7:90">
      <c r="G263" s="41"/>
      <c r="H263" s="41"/>
      <c r="I263" s="41"/>
      <c r="L263" s="21"/>
      <c r="M263" s="21"/>
      <c r="N263" s="21"/>
      <c r="O263" s="21"/>
      <c r="P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H263" s="21"/>
      <c r="CI263" s="21"/>
      <c r="CJ263" s="21"/>
      <c r="CK263" s="21"/>
      <c r="CL263" s="21"/>
    </row>
    <row r="264" spans="7:90">
      <c r="G264" s="41"/>
      <c r="H264" s="41"/>
      <c r="I264" s="41"/>
      <c r="L264" s="21"/>
      <c r="M264" s="21"/>
      <c r="N264" s="21"/>
      <c r="O264" s="21"/>
      <c r="P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H264" s="21"/>
      <c r="CI264" s="21"/>
      <c r="CJ264" s="21"/>
      <c r="CK264" s="21"/>
      <c r="CL264" s="21"/>
    </row>
    <row r="265" spans="7:90">
      <c r="G265" s="41"/>
      <c r="H265" s="41"/>
      <c r="I265" s="41"/>
      <c r="L265" s="21"/>
      <c r="M265" s="21"/>
      <c r="N265" s="21"/>
      <c r="O265" s="21"/>
      <c r="P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H265" s="21"/>
      <c r="CI265" s="21"/>
      <c r="CJ265" s="21"/>
      <c r="CK265" s="21"/>
      <c r="CL265" s="21"/>
    </row>
    <row r="266" spans="7:90">
      <c r="G266" s="41"/>
      <c r="H266" s="41"/>
      <c r="I266" s="41"/>
      <c r="L266" s="21"/>
      <c r="M266" s="21"/>
      <c r="N266" s="21"/>
      <c r="O266" s="21"/>
      <c r="P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H266" s="21"/>
      <c r="CI266" s="21"/>
      <c r="CJ266" s="21"/>
      <c r="CK266" s="21"/>
      <c r="CL266" s="21"/>
    </row>
    <row r="267" spans="7:90">
      <c r="G267" s="41"/>
      <c r="H267" s="41"/>
      <c r="I267" s="41"/>
      <c r="L267" s="21"/>
      <c r="M267" s="21"/>
      <c r="N267" s="21"/>
      <c r="O267" s="21"/>
      <c r="P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H267" s="21"/>
      <c r="CI267" s="21"/>
      <c r="CJ267" s="21"/>
      <c r="CK267" s="21"/>
      <c r="CL267" s="21"/>
    </row>
    <row r="268" spans="7:90">
      <c r="G268" s="41"/>
      <c r="H268" s="41"/>
      <c r="I268" s="41"/>
      <c r="L268" s="21"/>
      <c r="M268" s="21"/>
      <c r="N268" s="21"/>
      <c r="O268" s="21"/>
      <c r="P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H268" s="21"/>
      <c r="CI268" s="21"/>
      <c r="CJ268" s="21"/>
      <c r="CK268" s="21"/>
      <c r="CL268" s="21"/>
    </row>
    <row r="269" spans="7:90">
      <c r="G269" s="41"/>
      <c r="H269" s="41"/>
      <c r="I269" s="41"/>
      <c r="L269" s="21"/>
      <c r="M269" s="21"/>
      <c r="N269" s="21"/>
      <c r="O269" s="21"/>
      <c r="P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H269" s="21"/>
      <c r="CI269" s="21"/>
      <c r="CJ269" s="21"/>
      <c r="CK269" s="21"/>
      <c r="CL269" s="21"/>
    </row>
    <row r="270" spans="7:90">
      <c r="G270" s="41"/>
      <c r="H270" s="41"/>
      <c r="I270" s="41"/>
      <c r="L270" s="21"/>
      <c r="M270" s="21"/>
      <c r="N270" s="21"/>
      <c r="O270" s="21"/>
      <c r="P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H270" s="21"/>
      <c r="CI270" s="21"/>
      <c r="CJ270" s="21"/>
      <c r="CK270" s="21"/>
      <c r="CL270" s="21"/>
    </row>
    <row r="271" spans="7:90">
      <c r="G271" s="41"/>
      <c r="H271" s="41"/>
      <c r="I271" s="41"/>
      <c r="L271" s="21"/>
      <c r="M271" s="21"/>
      <c r="N271" s="21"/>
      <c r="O271" s="21"/>
      <c r="P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H271" s="21"/>
      <c r="CI271" s="21"/>
      <c r="CJ271" s="21"/>
      <c r="CK271" s="21"/>
      <c r="CL271" s="21"/>
    </row>
    <row r="272" spans="7:90">
      <c r="G272" s="41"/>
      <c r="H272" s="41"/>
      <c r="I272" s="41"/>
      <c r="L272" s="21"/>
      <c r="M272" s="21"/>
      <c r="N272" s="21"/>
      <c r="O272" s="21"/>
      <c r="P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H272" s="21"/>
      <c r="CI272" s="21"/>
      <c r="CJ272" s="21"/>
      <c r="CK272" s="21"/>
      <c r="CL272" s="21"/>
    </row>
    <row r="273" spans="7:90">
      <c r="G273" s="41"/>
      <c r="H273" s="41"/>
      <c r="I273" s="41"/>
      <c r="L273" s="21"/>
      <c r="M273" s="21"/>
      <c r="N273" s="21"/>
      <c r="O273" s="21"/>
      <c r="P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H273" s="21"/>
      <c r="CI273" s="21"/>
      <c r="CJ273" s="21"/>
      <c r="CK273" s="21"/>
      <c r="CL273" s="21"/>
    </row>
    <row r="274" spans="7:90">
      <c r="G274" s="41"/>
      <c r="H274" s="41"/>
      <c r="I274" s="41"/>
      <c r="L274" s="21"/>
      <c r="M274" s="21"/>
      <c r="N274" s="21"/>
      <c r="O274" s="21"/>
      <c r="P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H274" s="21"/>
      <c r="CI274" s="21"/>
      <c r="CJ274" s="21"/>
      <c r="CK274" s="21"/>
      <c r="CL274" s="21"/>
    </row>
    <row r="275" spans="7:90">
      <c r="G275" s="41"/>
      <c r="H275" s="41"/>
      <c r="I275" s="41"/>
      <c r="L275" s="21"/>
      <c r="M275" s="21"/>
      <c r="N275" s="21"/>
      <c r="O275" s="21"/>
      <c r="P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H275" s="21"/>
      <c r="CI275" s="21"/>
      <c r="CJ275" s="21"/>
      <c r="CK275" s="21"/>
      <c r="CL275" s="21"/>
    </row>
    <row r="276" spans="7:90">
      <c r="G276" s="41"/>
      <c r="H276" s="41"/>
      <c r="I276" s="41"/>
      <c r="L276" s="21"/>
      <c r="M276" s="21"/>
      <c r="N276" s="21"/>
      <c r="O276" s="21"/>
      <c r="P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H276" s="21"/>
      <c r="CI276" s="21"/>
      <c r="CJ276" s="21"/>
      <c r="CK276" s="21"/>
      <c r="CL276" s="21"/>
    </row>
    <row r="277" spans="7:90">
      <c r="G277" s="41"/>
      <c r="H277" s="41"/>
      <c r="I277" s="41"/>
      <c r="L277" s="21"/>
      <c r="M277" s="21"/>
      <c r="N277" s="21"/>
      <c r="O277" s="21"/>
      <c r="P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H277" s="21"/>
      <c r="CI277" s="21"/>
      <c r="CJ277" s="21"/>
      <c r="CK277" s="21"/>
      <c r="CL277" s="21"/>
    </row>
    <row r="278" spans="7:90">
      <c r="G278" s="41"/>
      <c r="H278" s="41"/>
      <c r="I278" s="41"/>
      <c r="L278" s="21"/>
      <c r="M278" s="21"/>
      <c r="N278" s="21"/>
      <c r="O278" s="21"/>
      <c r="P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H278" s="21"/>
      <c r="CI278" s="21"/>
      <c r="CJ278" s="21"/>
      <c r="CK278" s="21"/>
      <c r="CL278" s="21"/>
    </row>
    <row r="279" spans="7:90">
      <c r="G279" s="41"/>
      <c r="H279" s="41"/>
      <c r="I279" s="41"/>
      <c r="L279" s="21"/>
      <c r="M279" s="21"/>
      <c r="N279" s="21"/>
      <c r="O279" s="21"/>
      <c r="P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H279" s="21"/>
      <c r="CI279" s="21"/>
      <c r="CJ279" s="21"/>
      <c r="CK279" s="21"/>
      <c r="CL279" s="21"/>
    </row>
    <row r="280" spans="7:90">
      <c r="G280" s="41"/>
      <c r="H280" s="41"/>
      <c r="I280" s="41"/>
      <c r="L280" s="21"/>
      <c r="M280" s="21"/>
      <c r="N280" s="21"/>
      <c r="O280" s="21"/>
      <c r="P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H280" s="21"/>
      <c r="CI280" s="21"/>
      <c r="CJ280" s="21"/>
      <c r="CK280" s="21"/>
      <c r="CL280" s="21"/>
    </row>
    <row r="281" spans="7:90">
      <c r="G281" s="41"/>
      <c r="H281" s="41"/>
      <c r="I281" s="41"/>
      <c r="L281" s="21"/>
      <c r="M281" s="21"/>
      <c r="N281" s="21"/>
      <c r="O281" s="21"/>
      <c r="P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H281" s="21"/>
      <c r="CI281" s="21"/>
      <c r="CJ281" s="21"/>
      <c r="CK281" s="21"/>
      <c r="CL281" s="21"/>
    </row>
    <row r="282" spans="7:90">
      <c r="G282" s="41"/>
      <c r="H282" s="41"/>
      <c r="I282" s="41"/>
      <c r="L282" s="21"/>
      <c r="M282" s="21"/>
      <c r="N282" s="21"/>
      <c r="O282" s="21"/>
      <c r="P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H282" s="21"/>
      <c r="CI282" s="21"/>
      <c r="CJ282" s="21"/>
      <c r="CK282" s="21"/>
      <c r="CL282" s="21"/>
    </row>
    <row r="283" spans="7:90">
      <c r="G283" s="41"/>
      <c r="H283" s="41"/>
      <c r="I283" s="41"/>
      <c r="L283" s="21"/>
      <c r="M283" s="21"/>
      <c r="N283" s="21"/>
      <c r="O283" s="21"/>
      <c r="P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H283" s="21"/>
      <c r="CI283" s="21"/>
      <c r="CJ283" s="21"/>
      <c r="CK283" s="21"/>
      <c r="CL283" s="21"/>
    </row>
    <row r="284" spans="7:90">
      <c r="G284" s="41"/>
      <c r="H284" s="41"/>
      <c r="I284" s="41"/>
      <c r="L284" s="21"/>
      <c r="M284" s="21"/>
      <c r="N284" s="21"/>
      <c r="O284" s="21"/>
      <c r="P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H284" s="21"/>
      <c r="CI284" s="21"/>
      <c r="CJ284" s="21"/>
      <c r="CK284" s="21"/>
      <c r="CL284" s="21"/>
    </row>
    <row r="285" spans="7:90">
      <c r="G285" s="41"/>
      <c r="H285" s="41"/>
      <c r="I285" s="41"/>
      <c r="L285" s="21"/>
      <c r="M285" s="21"/>
      <c r="N285" s="21"/>
      <c r="O285" s="21"/>
      <c r="P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H285" s="21"/>
      <c r="CI285" s="21"/>
      <c r="CJ285" s="21"/>
      <c r="CK285" s="21"/>
      <c r="CL285" s="21"/>
    </row>
    <row r="286" spans="7:90">
      <c r="G286" s="41"/>
      <c r="H286" s="41"/>
      <c r="I286" s="41"/>
      <c r="L286" s="21"/>
      <c r="M286" s="21"/>
      <c r="N286" s="21"/>
      <c r="O286" s="21"/>
      <c r="P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H286" s="21"/>
      <c r="CI286" s="21"/>
      <c r="CJ286" s="21"/>
      <c r="CK286" s="21"/>
      <c r="CL286" s="21"/>
    </row>
    <row r="287" spans="7:90">
      <c r="G287" s="41"/>
      <c r="H287" s="41"/>
      <c r="I287" s="41"/>
      <c r="L287" s="21"/>
      <c r="M287" s="21"/>
      <c r="N287" s="21"/>
      <c r="O287" s="21"/>
      <c r="P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H287" s="21"/>
      <c r="CI287" s="21"/>
      <c r="CJ287" s="21"/>
      <c r="CK287" s="21"/>
      <c r="CL287" s="21"/>
    </row>
    <row r="288" spans="7:90">
      <c r="G288" s="41"/>
      <c r="H288" s="41"/>
      <c r="I288" s="41"/>
      <c r="L288" s="21"/>
      <c r="M288" s="21"/>
      <c r="N288" s="21"/>
      <c r="O288" s="21"/>
      <c r="P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H288" s="21"/>
      <c r="CI288" s="21"/>
      <c r="CJ288" s="21"/>
      <c r="CK288" s="21"/>
      <c r="CL288" s="21"/>
    </row>
    <row r="289" spans="7:90">
      <c r="G289" s="41"/>
      <c r="H289" s="41"/>
      <c r="I289" s="41"/>
      <c r="L289" s="21"/>
      <c r="M289" s="21"/>
      <c r="N289" s="21"/>
      <c r="O289" s="21"/>
      <c r="P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H289" s="21"/>
      <c r="CI289" s="21"/>
      <c r="CJ289" s="21"/>
      <c r="CK289" s="21"/>
      <c r="CL289" s="21"/>
    </row>
    <row r="290" spans="7:90">
      <c r="G290" s="41"/>
      <c r="H290" s="41"/>
      <c r="I290" s="41"/>
      <c r="L290" s="21"/>
      <c r="M290" s="21"/>
      <c r="N290" s="21"/>
      <c r="O290" s="21"/>
      <c r="P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H290" s="21"/>
      <c r="CI290" s="21"/>
      <c r="CJ290" s="21"/>
      <c r="CK290" s="21"/>
      <c r="CL290" s="21"/>
    </row>
    <row r="291" spans="7:90">
      <c r="G291" s="41"/>
      <c r="H291" s="41"/>
      <c r="I291" s="41"/>
      <c r="L291" s="21"/>
      <c r="M291" s="21"/>
      <c r="N291" s="21"/>
      <c r="O291" s="21"/>
      <c r="P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H291" s="21"/>
      <c r="CI291" s="21"/>
      <c r="CJ291" s="21"/>
      <c r="CK291" s="21"/>
      <c r="CL291" s="21"/>
    </row>
    <row r="292" spans="7:90">
      <c r="G292" s="41"/>
      <c r="H292" s="41"/>
      <c r="I292" s="41"/>
      <c r="L292" s="21"/>
      <c r="M292" s="21"/>
      <c r="N292" s="21"/>
      <c r="O292" s="21"/>
      <c r="P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H292" s="21"/>
      <c r="CI292" s="21"/>
      <c r="CJ292" s="21"/>
      <c r="CK292" s="21"/>
      <c r="CL292" s="21"/>
    </row>
    <row r="293" spans="7:90">
      <c r="G293" s="41"/>
      <c r="H293" s="41"/>
      <c r="I293" s="41"/>
      <c r="L293" s="21"/>
      <c r="M293" s="21"/>
      <c r="N293" s="21"/>
      <c r="O293" s="21"/>
      <c r="P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1"/>
      <c r="CH293" s="21"/>
      <c r="CI293" s="21"/>
      <c r="CJ293" s="21"/>
      <c r="CK293" s="21"/>
      <c r="CL293" s="21"/>
    </row>
    <row r="294" spans="7:90">
      <c r="G294" s="41"/>
      <c r="H294" s="41"/>
      <c r="I294" s="41"/>
      <c r="L294" s="21"/>
      <c r="M294" s="21"/>
      <c r="N294" s="21"/>
      <c r="O294" s="21"/>
      <c r="P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1"/>
      <c r="CH294" s="21"/>
      <c r="CI294" s="21"/>
      <c r="CJ294" s="21"/>
      <c r="CK294" s="21"/>
      <c r="CL294" s="21"/>
    </row>
    <row r="295" spans="7:90">
      <c r="G295" s="41"/>
      <c r="H295" s="41"/>
      <c r="I295" s="41"/>
      <c r="L295" s="21"/>
      <c r="M295" s="21"/>
      <c r="N295" s="21"/>
      <c r="O295" s="21"/>
      <c r="P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1"/>
      <c r="CH295" s="21"/>
      <c r="CI295" s="21"/>
      <c r="CJ295" s="21"/>
      <c r="CK295" s="21"/>
      <c r="CL295" s="21"/>
    </row>
    <row r="296" spans="7:90">
      <c r="G296" s="41"/>
      <c r="H296" s="41"/>
      <c r="I296" s="41"/>
      <c r="L296" s="21"/>
      <c r="M296" s="21"/>
      <c r="N296" s="21"/>
      <c r="O296" s="21"/>
      <c r="P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1"/>
      <c r="CH296" s="21"/>
      <c r="CI296" s="21"/>
      <c r="CJ296" s="21"/>
      <c r="CK296" s="21"/>
      <c r="CL296" s="21"/>
    </row>
    <row r="297" spans="7:90">
      <c r="G297" s="41"/>
      <c r="H297" s="41"/>
      <c r="I297" s="41"/>
      <c r="L297" s="21"/>
      <c r="M297" s="21"/>
      <c r="N297" s="21"/>
      <c r="O297" s="21"/>
      <c r="P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H297" s="21"/>
      <c r="CI297" s="21"/>
      <c r="CJ297" s="21"/>
      <c r="CK297" s="21"/>
      <c r="CL297" s="21"/>
    </row>
    <row r="298" spans="7:90">
      <c r="G298" s="41"/>
      <c r="H298" s="41"/>
      <c r="I298" s="41"/>
      <c r="L298" s="21"/>
      <c r="M298" s="21"/>
      <c r="N298" s="21"/>
      <c r="O298" s="21"/>
      <c r="P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H298" s="21"/>
      <c r="CI298" s="21"/>
      <c r="CJ298" s="21"/>
      <c r="CK298" s="21"/>
      <c r="CL298" s="21"/>
    </row>
    <row r="299" spans="7:90">
      <c r="G299" s="41"/>
      <c r="H299" s="41"/>
      <c r="I299" s="41"/>
      <c r="L299" s="21"/>
      <c r="M299" s="21"/>
      <c r="N299" s="21"/>
      <c r="O299" s="21"/>
      <c r="P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H299" s="21"/>
      <c r="CI299" s="21"/>
      <c r="CJ299" s="21"/>
      <c r="CK299" s="21"/>
      <c r="CL299" s="21"/>
    </row>
    <row r="300" spans="7:90">
      <c r="G300" s="41"/>
      <c r="H300" s="41"/>
      <c r="I300" s="41"/>
      <c r="L300" s="21"/>
      <c r="M300" s="21"/>
      <c r="N300" s="21"/>
      <c r="O300" s="21"/>
      <c r="P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1"/>
      <c r="CH300" s="21"/>
      <c r="CI300" s="21"/>
      <c r="CJ300" s="21"/>
      <c r="CK300" s="21"/>
      <c r="CL300" s="21"/>
    </row>
    <row r="301" spans="7:90">
      <c r="G301" s="41"/>
      <c r="H301" s="41"/>
      <c r="I301" s="41"/>
      <c r="L301" s="21"/>
      <c r="M301" s="21"/>
      <c r="N301" s="21"/>
      <c r="O301" s="21"/>
      <c r="P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H301" s="21"/>
      <c r="CI301" s="21"/>
      <c r="CJ301" s="21"/>
      <c r="CK301" s="21"/>
      <c r="CL301" s="21"/>
    </row>
    <row r="302" spans="7:90">
      <c r="G302" s="41"/>
      <c r="H302" s="41"/>
      <c r="I302" s="41"/>
      <c r="L302" s="21"/>
      <c r="M302" s="21"/>
      <c r="N302" s="21"/>
      <c r="O302" s="21"/>
      <c r="P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H302" s="21"/>
      <c r="CI302" s="21"/>
      <c r="CJ302" s="21"/>
      <c r="CK302" s="21"/>
      <c r="CL302" s="21"/>
    </row>
    <row r="303" spans="7:90">
      <c r="G303" s="41"/>
      <c r="H303" s="41"/>
      <c r="I303" s="41"/>
      <c r="L303" s="21"/>
      <c r="M303" s="21"/>
      <c r="N303" s="21"/>
      <c r="O303" s="21"/>
      <c r="P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H303" s="21"/>
      <c r="CI303" s="21"/>
      <c r="CJ303" s="21"/>
      <c r="CK303" s="21"/>
      <c r="CL303" s="21"/>
    </row>
    <row r="304" spans="7:90">
      <c r="G304" s="41"/>
      <c r="H304" s="41"/>
      <c r="I304" s="41"/>
      <c r="L304" s="21"/>
      <c r="M304" s="21"/>
      <c r="N304" s="21"/>
      <c r="O304" s="21"/>
      <c r="P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1"/>
      <c r="CH304" s="21"/>
      <c r="CI304" s="21"/>
      <c r="CJ304" s="21"/>
      <c r="CK304" s="21"/>
      <c r="CL304" s="21"/>
    </row>
    <row r="305" spans="7:90">
      <c r="G305" s="41"/>
      <c r="H305" s="41"/>
      <c r="I305" s="41"/>
      <c r="L305" s="21"/>
      <c r="M305" s="21"/>
      <c r="N305" s="21"/>
      <c r="O305" s="21"/>
      <c r="P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1"/>
      <c r="CH305" s="21"/>
      <c r="CI305" s="21"/>
      <c r="CJ305" s="21"/>
      <c r="CK305" s="21"/>
      <c r="CL305" s="21"/>
    </row>
    <row r="306" spans="7:90">
      <c r="G306" s="41"/>
      <c r="H306" s="41"/>
      <c r="I306" s="41"/>
      <c r="L306" s="21"/>
      <c r="M306" s="21"/>
      <c r="N306" s="21"/>
      <c r="O306" s="21"/>
      <c r="P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1"/>
      <c r="CH306" s="21"/>
      <c r="CI306" s="21"/>
      <c r="CJ306" s="21"/>
      <c r="CK306" s="21"/>
      <c r="CL306" s="21"/>
    </row>
    <row r="307" spans="7:90">
      <c r="G307" s="41"/>
      <c r="H307" s="41"/>
      <c r="I307" s="41"/>
      <c r="L307" s="21"/>
      <c r="M307" s="21"/>
      <c r="N307" s="21"/>
      <c r="O307" s="21"/>
      <c r="P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1"/>
      <c r="CH307" s="21"/>
      <c r="CI307" s="21"/>
      <c r="CJ307" s="21"/>
      <c r="CK307" s="21"/>
      <c r="CL307" s="21"/>
    </row>
    <row r="308" spans="7:90">
      <c r="G308" s="41"/>
      <c r="H308" s="41"/>
      <c r="I308" s="41"/>
      <c r="L308" s="21"/>
      <c r="M308" s="21"/>
      <c r="N308" s="21"/>
      <c r="O308" s="21"/>
      <c r="P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1"/>
      <c r="CH308" s="21"/>
      <c r="CI308" s="21"/>
      <c r="CJ308" s="21"/>
      <c r="CK308" s="21"/>
      <c r="CL308" s="21"/>
    </row>
    <row r="309" spans="7:90">
      <c r="G309" s="41"/>
      <c r="H309" s="41"/>
      <c r="I309" s="41"/>
      <c r="L309" s="21"/>
      <c r="M309" s="21"/>
      <c r="N309" s="21"/>
      <c r="O309" s="21"/>
      <c r="P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H309" s="21"/>
      <c r="CI309" s="21"/>
      <c r="CJ309" s="21"/>
      <c r="CK309" s="21"/>
      <c r="CL309" s="21"/>
    </row>
    <row r="310" spans="7:90">
      <c r="G310" s="41"/>
      <c r="H310" s="41"/>
      <c r="I310" s="41"/>
      <c r="L310" s="21"/>
      <c r="M310" s="21"/>
      <c r="N310" s="21"/>
      <c r="O310" s="21"/>
      <c r="P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c r="CE310" s="21"/>
      <c r="CH310" s="21"/>
      <c r="CI310" s="21"/>
      <c r="CJ310" s="21"/>
      <c r="CK310" s="21"/>
      <c r="CL310" s="21"/>
    </row>
    <row r="311" spans="7:90">
      <c r="G311" s="41"/>
      <c r="H311" s="41"/>
      <c r="I311" s="41"/>
      <c r="L311" s="21"/>
      <c r="M311" s="21"/>
      <c r="N311" s="21"/>
      <c r="O311" s="21"/>
      <c r="P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c r="CE311" s="21"/>
      <c r="CH311" s="21"/>
      <c r="CI311" s="21"/>
      <c r="CJ311" s="21"/>
      <c r="CK311" s="21"/>
      <c r="CL311" s="21"/>
    </row>
    <row r="312" spans="7:90">
      <c r="G312" s="41"/>
      <c r="H312" s="41"/>
      <c r="I312" s="41"/>
      <c r="L312" s="21"/>
      <c r="M312" s="21"/>
      <c r="N312" s="21"/>
      <c r="O312" s="21"/>
      <c r="P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c r="CE312" s="21"/>
      <c r="CH312" s="21"/>
      <c r="CI312" s="21"/>
      <c r="CJ312" s="21"/>
      <c r="CK312" s="21"/>
      <c r="CL312" s="21"/>
    </row>
    <row r="313" spans="7:90">
      <c r="G313" s="41"/>
      <c r="H313" s="41"/>
      <c r="I313" s="41"/>
      <c r="L313" s="21"/>
      <c r="M313" s="21"/>
      <c r="N313" s="21"/>
      <c r="O313" s="21"/>
      <c r="P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c r="CE313" s="21"/>
      <c r="CH313" s="21"/>
      <c r="CI313" s="21"/>
      <c r="CJ313" s="21"/>
      <c r="CK313" s="21"/>
      <c r="CL313" s="21"/>
    </row>
    <row r="314" spans="7:90">
      <c r="G314" s="41"/>
      <c r="H314" s="41"/>
      <c r="I314" s="41"/>
      <c r="L314" s="21"/>
      <c r="M314" s="21"/>
      <c r="N314" s="21"/>
      <c r="O314" s="21"/>
      <c r="P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1"/>
      <c r="CH314" s="21"/>
      <c r="CI314" s="21"/>
      <c r="CJ314" s="21"/>
      <c r="CK314" s="21"/>
      <c r="CL314" s="21"/>
    </row>
    <row r="315" spans="7:90">
      <c r="G315" s="41"/>
      <c r="H315" s="41"/>
      <c r="I315" s="41"/>
      <c r="L315" s="21"/>
      <c r="M315" s="21"/>
      <c r="N315" s="21"/>
      <c r="O315" s="21"/>
      <c r="P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c r="CE315" s="21"/>
      <c r="CH315" s="21"/>
      <c r="CI315" s="21"/>
      <c r="CJ315" s="21"/>
      <c r="CK315" s="21"/>
      <c r="CL315" s="21"/>
    </row>
    <row r="316" spans="7:90">
      <c r="G316" s="41"/>
      <c r="H316" s="41"/>
      <c r="I316" s="41"/>
      <c r="L316" s="21"/>
      <c r="M316" s="21"/>
      <c r="N316" s="21"/>
      <c r="O316" s="21"/>
      <c r="P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c r="CE316" s="21"/>
      <c r="CH316" s="21"/>
      <c r="CI316" s="21"/>
      <c r="CJ316" s="21"/>
      <c r="CK316" s="21"/>
      <c r="CL316" s="21"/>
    </row>
    <row r="317" spans="7:90">
      <c r="G317" s="41"/>
      <c r="H317" s="41"/>
      <c r="I317" s="41"/>
      <c r="L317" s="21"/>
      <c r="M317" s="21"/>
      <c r="N317" s="21"/>
      <c r="O317" s="21"/>
      <c r="P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c r="CE317" s="21"/>
      <c r="CH317" s="21"/>
      <c r="CI317" s="21"/>
      <c r="CJ317" s="21"/>
      <c r="CK317" s="21"/>
      <c r="CL317" s="21"/>
    </row>
    <row r="318" spans="7:90">
      <c r="G318" s="41"/>
      <c r="H318" s="41"/>
      <c r="I318" s="41"/>
      <c r="L318" s="21"/>
      <c r="M318" s="21"/>
      <c r="N318" s="21"/>
      <c r="O318" s="21"/>
      <c r="P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c r="CE318" s="21"/>
      <c r="CH318" s="21"/>
      <c r="CI318" s="21"/>
      <c r="CJ318" s="21"/>
      <c r="CK318" s="21"/>
      <c r="CL318" s="21"/>
    </row>
    <row r="319" spans="7:90">
      <c r="G319" s="41"/>
      <c r="H319" s="41"/>
      <c r="I319" s="41"/>
      <c r="L319" s="21"/>
      <c r="M319" s="21"/>
      <c r="N319" s="21"/>
      <c r="O319" s="21"/>
      <c r="P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c r="CE319" s="21"/>
      <c r="CH319" s="21"/>
      <c r="CI319" s="21"/>
      <c r="CJ319" s="21"/>
      <c r="CK319" s="21"/>
      <c r="CL319" s="21"/>
    </row>
    <row r="320" spans="7:90">
      <c r="G320" s="41"/>
      <c r="H320" s="41"/>
      <c r="I320" s="41"/>
      <c r="L320" s="21"/>
      <c r="M320" s="21"/>
      <c r="N320" s="21"/>
      <c r="O320" s="21"/>
      <c r="P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c r="CE320" s="21"/>
      <c r="CH320" s="21"/>
      <c r="CI320" s="21"/>
      <c r="CJ320" s="21"/>
      <c r="CK320" s="21"/>
      <c r="CL320" s="21"/>
    </row>
    <row r="321" spans="7:90">
      <c r="G321" s="41"/>
      <c r="H321" s="41"/>
      <c r="I321" s="41"/>
      <c r="L321" s="21"/>
      <c r="M321" s="21"/>
      <c r="N321" s="21"/>
      <c r="O321" s="21"/>
      <c r="P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c r="CE321" s="21"/>
      <c r="CH321" s="21"/>
      <c r="CI321" s="21"/>
      <c r="CJ321" s="21"/>
      <c r="CK321" s="21"/>
      <c r="CL321" s="21"/>
    </row>
    <row r="322" spans="7:90">
      <c r="G322" s="41"/>
      <c r="H322" s="41"/>
      <c r="I322" s="41"/>
      <c r="L322" s="21"/>
      <c r="M322" s="21"/>
      <c r="N322" s="21"/>
      <c r="O322" s="21"/>
      <c r="P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c r="CE322" s="21"/>
      <c r="CH322" s="21"/>
      <c r="CI322" s="21"/>
      <c r="CJ322" s="21"/>
      <c r="CK322" s="21"/>
      <c r="CL322" s="21"/>
    </row>
    <row r="323" spans="7:90">
      <c r="G323" s="41"/>
      <c r="H323" s="41"/>
      <c r="I323" s="41"/>
      <c r="L323" s="21"/>
      <c r="M323" s="21"/>
      <c r="N323" s="21"/>
      <c r="O323" s="21"/>
      <c r="P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c r="CE323" s="21"/>
      <c r="CH323" s="21"/>
      <c r="CI323" s="21"/>
      <c r="CJ323" s="21"/>
      <c r="CK323" s="21"/>
      <c r="CL323" s="21"/>
    </row>
    <row r="324" spans="7:90">
      <c r="G324" s="41"/>
      <c r="H324" s="41"/>
      <c r="I324" s="41"/>
      <c r="L324" s="21"/>
      <c r="M324" s="21"/>
      <c r="N324" s="21"/>
      <c r="O324" s="21"/>
      <c r="P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c r="CE324" s="21"/>
      <c r="CH324" s="21"/>
      <c r="CI324" s="21"/>
      <c r="CJ324" s="21"/>
      <c r="CK324" s="21"/>
      <c r="CL324" s="21"/>
    </row>
    <row r="325" spans="7:90">
      <c r="G325" s="41"/>
      <c r="H325" s="41"/>
      <c r="I325" s="41"/>
      <c r="L325" s="21"/>
      <c r="M325" s="21"/>
      <c r="N325" s="21"/>
      <c r="O325" s="21"/>
      <c r="P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c r="CE325" s="21"/>
      <c r="CH325" s="21"/>
      <c r="CI325" s="21"/>
      <c r="CJ325" s="21"/>
      <c r="CK325" s="21"/>
      <c r="CL325" s="21"/>
    </row>
    <row r="326" spans="7:90">
      <c r="G326" s="41"/>
      <c r="H326" s="41"/>
      <c r="I326" s="41"/>
      <c r="L326" s="21"/>
      <c r="M326" s="21"/>
      <c r="N326" s="21"/>
      <c r="O326" s="21"/>
      <c r="P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c r="CE326" s="21"/>
      <c r="CH326" s="21"/>
      <c r="CI326" s="21"/>
      <c r="CJ326" s="21"/>
      <c r="CK326" s="21"/>
      <c r="CL326" s="21"/>
    </row>
    <row r="327" spans="7:90">
      <c r="G327" s="54"/>
      <c r="H327" s="54"/>
      <c r="I327" s="54"/>
      <c r="L327" s="21"/>
      <c r="M327" s="21"/>
      <c r="N327" s="21"/>
      <c r="O327" s="21"/>
      <c r="P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c r="CE327" s="21"/>
      <c r="CH327" s="21"/>
      <c r="CI327" s="21"/>
      <c r="CJ327" s="21"/>
      <c r="CK327" s="21"/>
      <c r="CL327" s="21"/>
    </row>
  </sheetData>
  <mergeCells count="24">
    <mergeCell ref="A1:W1"/>
    <mergeCell ref="L10:L12"/>
    <mergeCell ref="X10:AC14"/>
    <mergeCell ref="X3:AC3"/>
    <mergeCell ref="E2:F2"/>
    <mergeCell ref="P2:Q2"/>
    <mergeCell ref="R2:W2"/>
    <mergeCell ref="X5:AC5"/>
    <mergeCell ref="X6:AC6"/>
    <mergeCell ref="M10:M12"/>
    <mergeCell ref="N10:N12"/>
    <mergeCell ref="O10:O12"/>
    <mergeCell ref="X7:AC7"/>
    <mergeCell ref="X8:AC9"/>
    <mergeCell ref="X28:X29"/>
    <mergeCell ref="X16:AC16"/>
    <mergeCell ref="X17:AC17"/>
    <mergeCell ref="M24:M27"/>
    <mergeCell ref="N24:N27"/>
    <mergeCell ref="O24:O27"/>
    <mergeCell ref="X19:AC19"/>
    <mergeCell ref="M28:M29"/>
    <mergeCell ref="N28:N29"/>
    <mergeCell ref="O28:O29"/>
  </mergeCells>
  <dataValidations count="7">
    <dataValidation type="whole" allowBlank="1" showInputMessage="1" showErrorMessage="1" errorTitle="DİKKATT !!!!" error="BU BÖLÜME BİR İŞ SAYISINI GÖSTEREN BİR RAKAM GİRMELİSİNİZ&#10;KÖYDES&#10;" sqref="R2:V3 R5:V1048576">
      <formula1>0</formula1>
      <formula2>10</formula2>
    </dataValidation>
    <dataValidation type="list" allowBlank="1" showInputMessage="1" showErrorMessage="1" errorTitle="DİKKAT !!!!" error="LÜTFEN YANDA AÇILAN OK ARACILIĞIYLA UYGUN SEÇENEĞİ GİRİN&#10;KÖYDES" sqref="J2 J31:J65494">
      <formula1>$CO$3:$CO$5</formula1>
    </dataValidation>
    <dataValidation type="list" allowBlank="1" showInputMessage="1" showErrorMessage="1" errorTitle="LÜTFEN DİKKAT !!!!" error="GİRİDİĞİNİZ DEĞER AŞAĞIDAKİLERDEN BİRİSİ OLMALIDIR &quot;Y&quot; , &quot;D.E&quot; ,&quot;EK&quot;" sqref="B2 B31:B65494">
      <formula1>$CQ$3:$CQ$5</formula1>
    </dataValidation>
    <dataValidation type="list" allowBlank="1" showInputMessage="1" showErrorMessage="1" errorTitle="DİKKAT !!!" error="LÜTFEN YANDA AÇILAN OK ARACILIĞIYLA UYGUN SEÇENEĞİ GİRİN&#10;KÖYDES" sqref="K2 K31:K65494">
      <formula1>$CP$3:$CP$5</formula1>
    </dataValidation>
    <dataValidation type="list" allowBlank="1" showInputMessage="1" showErrorMessage="1" errorTitle="DİKKAT !!!!" error="LÜTFEN YANDA AÇILAN OK ARACILIĞIYLA UYGUN SEÇENEĞİ GİRİN&#10;KÖYDES" sqref="J3:J30">
      <formula1>$CI$3:$CI$6</formula1>
    </dataValidation>
    <dataValidation type="list" allowBlank="1" showInputMessage="1" showErrorMessage="1" errorTitle="LÜTFEN DİKKAT !!!!" error="GİRİDİĞİNİZ DEĞER AŞAĞIDAKİLERDEN BİRİSİ OLMALIDIR &quot;Y&quot; , &quot;D.E&quot; ,&quot;EK&quot;" sqref="B3:B30">
      <formula1>$CH$3:$CH$6</formula1>
    </dataValidation>
    <dataValidation type="list" allowBlank="1" showInputMessage="1" showErrorMessage="1" errorTitle="DİKKAT !!!" error="LÜTFEN YANDA AÇILAN OK ARACILIĞIYLA UYGUN SEÇENEĞİ GİRİN&#10;KÖYDES" sqref="K3:K30">
      <formula1>$CJ$3:$CJ$5</formula1>
    </dataValidation>
  </dataValidations>
  <pageMargins left="0.51" right="0.39370078740157483" top="0.43307086614173229" bottom="0.39370078740157483" header="0.31496062992125984" footer="0.31496062992125984"/>
  <pageSetup paperSize="9" scale="14" orientation="landscape" r:id="rId1"/>
</worksheet>
</file>

<file path=xl/worksheets/sheet4.xml><?xml version="1.0" encoding="utf-8"?>
<worksheet xmlns="http://schemas.openxmlformats.org/spreadsheetml/2006/main" xmlns:r="http://schemas.openxmlformats.org/officeDocument/2006/relationships">
  <sheetPr codeName="Sayfa4">
    <tabColor theme="9" tint="0.39997558519241921"/>
  </sheetPr>
  <dimension ref="A1:CV358"/>
  <sheetViews>
    <sheetView view="pageBreakPreview" topLeftCell="A22" zoomScale="55" zoomScaleSheetLayoutView="55" workbookViewId="0">
      <selection sqref="A1:AL48"/>
    </sheetView>
  </sheetViews>
  <sheetFormatPr defaultColWidth="9.140625" defaultRowHeight="12.75"/>
  <cols>
    <col min="1" max="1" width="8.42578125" style="31" customWidth="1"/>
    <col min="2" max="2" width="12.140625" style="31" hidden="1" customWidth="1"/>
    <col min="3" max="3" width="10.28515625" style="31" bestFit="1" customWidth="1"/>
    <col min="4" max="4" width="20.42578125" style="31" bestFit="1" customWidth="1"/>
    <col min="5" max="5" width="11.7109375" style="31" hidden="1" customWidth="1"/>
    <col min="6" max="6" width="84.42578125" style="31" customWidth="1"/>
    <col min="7" max="7" width="29.42578125" style="31" hidden="1" customWidth="1"/>
    <col min="8" max="10" width="10.5703125" style="63" hidden="1" customWidth="1"/>
    <col min="11" max="11" width="31.5703125" style="31" hidden="1" customWidth="1"/>
    <col min="12" max="13" width="15" style="64" hidden="1" customWidth="1"/>
    <col min="14" max="14" width="24.140625" style="65" bestFit="1" customWidth="1"/>
    <col min="15" max="15" width="22.7109375" style="66" bestFit="1" customWidth="1"/>
    <col min="16" max="16" width="22.7109375" style="67" bestFit="1" customWidth="1"/>
    <col min="17" max="17" width="34.140625" style="64" hidden="1" customWidth="1"/>
    <col min="18" max="18" width="12.85546875" style="68" bestFit="1" customWidth="1"/>
    <col min="19" max="19" width="11.85546875" style="31" hidden="1" customWidth="1"/>
    <col min="20" max="20" width="12.140625" style="31" hidden="1" customWidth="1"/>
    <col min="21" max="21" width="15" style="64" bestFit="1" customWidth="1"/>
    <col min="22" max="22" width="18.42578125" style="69" customWidth="1"/>
    <col min="23" max="23" width="27.42578125" style="69" hidden="1" customWidth="1"/>
    <col min="24" max="24" width="10" style="69" bestFit="1" customWidth="1"/>
    <col min="25" max="25" width="16.7109375" style="69" bestFit="1" customWidth="1"/>
    <col min="26" max="27" width="19.5703125" style="64" hidden="1" customWidth="1"/>
    <col min="28" max="28" width="10.7109375" style="64" customWidth="1"/>
    <col min="29" max="29" width="11.28515625" style="31" bestFit="1" customWidth="1"/>
    <col min="30" max="30" width="10" style="31" bestFit="1" customWidth="1"/>
    <col min="31" max="31" width="9.42578125" style="70" hidden="1" customWidth="1"/>
    <col min="32" max="32" width="9.7109375" style="71" hidden="1" customWidth="1"/>
    <col min="33" max="33" width="8.7109375" style="63" hidden="1" customWidth="1"/>
    <col min="34" max="34" width="20.7109375" style="70" hidden="1" customWidth="1"/>
    <col min="35" max="35" width="13.42578125" style="63" hidden="1" customWidth="1"/>
    <col min="36" max="36" width="20.7109375" style="31" hidden="1" customWidth="1"/>
    <col min="37" max="37" width="9" style="63" hidden="1" customWidth="1"/>
    <col min="38" max="38" width="20.85546875" style="31" bestFit="1" customWidth="1"/>
    <col min="39" max="39" width="169.5703125" style="29" customWidth="1"/>
    <col min="40" max="40" width="10.42578125" style="29" bestFit="1" customWidth="1"/>
    <col min="41" max="55" width="10.42578125" style="29" customWidth="1"/>
    <col min="56" max="60" width="9.140625" style="29"/>
    <col min="61" max="61" width="4" style="29" bestFit="1" customWidth="1"/>
    <col min="62" max="62" width="19.42578125" style="29" bestFit="1" customWidth="1"/>
    <col min="63" max="63" width="33.42578125" style="29" bestFit="1" customWidth="1"/>
    <col min="64" max="64" width="15.7109375" style="29" bestFit="1" customWidth="1"/>
    <col min="65" max="68" width="9.140625" style="29"/>
    <col min="69" max="69" width="2.42578125" style="29" bestFit="1" customWidth="1"/>
    <col min="70" max="70" width="9.42578125" style="29" bestFit="1" customWidth="1"/>
    <col min="71" max="71" width="9.42578125" style="30" bestFit="1" customWidth="1"/>
    <col min="72" max="72" width="15.7109375" style="29" bestFit="1" customWidth="1"/>
    <col min="73" max="100" width="9.140625" style="29"/>
    <col min="101" max="16384" width="9.140625" style="31"/>
  </cols>
  <sheetData>
    <row r="1" spans="1:100" ht="45.75" customHeight="1">
      <c r="A1" s="985" t="s">
        <v>822</v>
      </c>
      <c r="B1" s="985"/>
      <c r="C1" s="985"/>
      <c r="D1" s="985"/>
      <c r="E1" s="985"/>
      <c r="F1" s="985"/>
      <c r="G1" s="985"/>
      <c r="H1" s="985"/>
      <c r="I1" s="985"/>
      <c r="J1" s="985"/>
      <c r="K1" s="985"/>
      <c r="L1" s="985"/>
      <c r="M1" s="985"/>
      <c r="N1" s="985"/>
      <c r="O1" s="985"/>
      <c r="P1" s="985"/>
      <c r="Q1" s="985"/>
      <c r="R1" s="985"/>
      <c r="S1" s="985"/>
      <c r="T1" s="985"/>
      <c r="U1" s="985"/>
      <c r="V1" s="985"/>
      <c r="W1" s="985"/>
      <c r="X1" s="985"/>
      <c r="Y1" s="985"/>
      <c r="Z1" s="985"/>
      <c r="AA1" s="985"/>
      <c r="AB1" s="985"/>
      <c r="AC1" s="985"/>
      <c r="AD1" s="985"/>
      <c r="AE1" s="985"/>
      <c r="AF1" s="985"/>
      <c r="AG1" s="985"/>
      <c r="AH1" s="985"/>
      <c r="AI1" s="985"/>
      <c r="AJ1" s="985"/>
      <c r="AK1" s="985"/>
      <c r="AL1" s="985"/>
    </row>
    <row r="2" spans="1:100" ht="47.25">
      <c r="A2" s="844" t="s">
        <v>656</v>
      </c>
      <c r="B2" s="986" t="s">
        <v>99</v>
      </c>
      <c r="C2" s="987" t="s">
        <v>100</v>
      </c>
      <c r="D2" s="987" t="s">
        <v>101</v>
      </c>
      <c r="E2" s="988" t="s">
        <v>102</v>
      </c>
      <c r="F2" s="987" t="s">
        <v>103</v>
      </c>
      <c r="G2" s="987"/>
      <c r="H2" s="989" t="s">
        <v>186</v>
      </c>
      <c r="I2" s="989" t="s">
        <v>187</v>
      </c>
      <c r="J2" s="989" t="s">
        <v>188</v>
      </c>
      <c r="K2" s="986" t="s">
        <v>825</v>
      </c>
      <c r="L2" s="986" t="s">
        <v>189</v>
      </c>
      <c r="M2" s="986" t="s">
        <v>104</v>
      </c>
      <c r="N2" s="990" t="s">
        <v>190</v>
      </c>
      <c r="O2" s="991" t="s">
        <v>105</v>
      </c>
      <c r="P2" s="991" t="s">
        <v>106</v>
      </c>
      <c r="Q2" s="990" t="s">
        <v>107</v>
      </c>
      <c r="R2" s="991" t="s">
        <v>108</v>
      </c>
      <c r="S2" s="991" t="s">
        <v>109</v>
      </c>
      <c r="T2" s="991" t="s">
        <v>110</v>
      </c>
      <c r="U2" s="991" t="s">
        <v>111</v>
      </c>
      <c r="V2" s="992" t="s">
        <v>166</v>
      </c>
      <c r="W2" s="992" t="s">
        <v>168</v>
      </c>
      <c r="X2" s="992" t="s">
        <v>185</v>
      </c>
      <c r="Y2" s="992" t="s">
        <v>142</v>
      </c>
      <c r="Z2" s="991" t="s">
        <v>112</v>
      </c>
      <c r="AA2" s="991" t="s">
        <v>113</v>
      </c>
      <c r="AB2" s="991" t="s">
        <v>114</v>
      </c>
      <c r="AC2" s="993" t="s">
        <v>115</v>
      </c>
      <c r="AD2" s="993"/>
      <c r="AE2" s="986" t="s">
        <v>116</v>
      </c>
      <c r="AF2" s="986"/>
      <c r="AG2" s="994" t="s">
        <v>1</v>
      </c>
      <c r="AH2" s="994"/>
      <c r="AI2" s="994"/>
      <c r="AJ2" s="994"/>
      <c r="AK2" s="994"/>
      <c r="AL2" s="994"/>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2"/>
      <c r="BO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row>
    <row r="3" spans="1:100" ht="31.5">
      <c r="A3" s="844"/>
      <c r="B3" s="987"/>
      <c r="C3" s="987"/>
      <c r="D3" s="987"/>
      <c r="E3" s="988"/>
      <c r="F3" s="995" t="s">
        <v>117</v>
      </c>
      <c r="G3" s="995" t="s">
        <v>118</v>
      </c>
      <c r="H3" s="989"/>
      <c r="I3" s="989"/>
      <c r="J3" s="989"/>
      <c r="K3" s="986"/>
      <c r="L3" s="986"/>
      <c r="M3" s="986"/>
      <c r="N3" s="990" t="s">
        <v>119</v>
      </c>
      <c r="O3" s="991" t="s">
        <v>120</v>
      </c>
      <c r="P3" s="991" t="s">
        <v>121</v>
      </c>
      <c r="Q3" s="990" t="s">
        <v>122</v>
      </c>
      <c r="R3" s="996" t="s">
        <v>123</v>
      </c>
      <c r="S3" s="996" t="s">
        <v>123</v>
      </c>
      <c r="T3" s="996" t="s">
        <v>123</v>
      </c>
      <c r="U3" s="996" t="s">
        <v>123</v>
      </c>
      <c r="V3" s="996" t="s">
        <v>123</v>
      </c>
      <c r="W3" s="996" t="s">
        <v>123</v>
      </c>
      <c r="X3" s="997" t="s">
        <v>827</v>
      </c>
      <c r="Y3" s="996" t="s">
        <v>123</v>
      </c>
      <c r="Z3" s="996" t="s">
        <v>123</v>
      </c>
      <c r="AA3" s="996" t="s">
        <v>123</v>
      </c>
      <c r="AB3" s="997" t="s">
        <v>124</v>
      </c>
      <c r="AC3" s="991" t="s">
        <v>125</v>
      </c>
      <c r="AD3" s="991" t="s">
        <v>126</v>
      </c>
      <c r="AE3" s="995" t="s">
        <v>127</v>
      </c>
      <c r="AF3" s="996" t="s">
        <v>128</v>
      </c>
      <c r="AG3" s="998" t="s">
        <v>129</v>
      </c>
      <c r="AH3" s="999" t="s">
        <v>170</v>
      </c>
      <c r="AI3" s="999" t="s">
        <v>130</v>
      </c>
      <c r="AJ3" s="999" t="s">
        <v>131</v>
      </c>
      <c r="AK3" s="999" t="s">
        <v>169</v>
      </c>
      <c r="AL3" s="1000" t="s">
        <v>132</v>
      </c>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Q3" s="33"/>
      <c r="BR3" s="33"/>
      <c r="BS3" s="34"/>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row>
    <row r="4" spans="1:100" s="36" customFormat="1" ht="69.75">
      <c r="A4" s="271">
        <v>1</v>
      </c>
      <c r="B4" s="1001"/>
      <c r="C4" s="479" t="s">
        <v>221</v>
      </c>
      <c r="D4" s="488" t="s">
        <v>222</v>
      </c>
      <c r="E4" s="475"/>
      <c r="F4" s="509" t="s">
        <v>586</v>
      </c>
      <c r="G4" s="1002" t="s">
        <v>224</v>
      </c>
      <c r="H4" s="866">
        <v>3</v>
      </c>
      <c r="I4" s="866">
        <v>2</v>
      </c>
      <c r="J4" s="866">
        <v>1136</v>
      </c>
      <c r="K4" s="373" t="s">
        <v>136</v>
      </c>
      <c r="L4" s="373" t="s">
        <v>142</v>
      </c>
      <c r="M4" s="373" t="s">
        <v>135</v>
      </c>
      <c r="N4" s="302">
        <v>1550000</v>
      </c>
      <c r="O4" s="302">
        <v>1550000</v>
      </c>
      <c r="P4" s="540">
        <v>1550000</v>
      </c>
      <c r="Q4" s="476">
        <f>N4-P4</f>
        <v>0</v>
      </c>
      <c r="R4" s="1003"/>
      <c r="S4" s="1003"/>
      <c r="T4" s="485"/>
      <c r="U4" s="485"/>
      <c r="V4" s="1004"/>
      <c r="W4" s="1004"/>
      <c r="X4" s="845"/>
      <c r="Y4" s="485">
        <v>5</v>
      </c>
      <c r="Z4" s="1005"/>
      <c r="AA4" s="1003"/>
      <c r="AB4" s="486"/>
      <c r="AC4" s="485"/>
      <c r="AD4" s="485"/>
      <c r="AE4" s="477">
        <v>1</v>
      </c>
      <c r="AF4" s="478"/>
      <c r="AG4" s="479">
        <v>1</v>
      </c>
      <c r="AH4" s="479"/>
      <c r="AI4" s="479"/>
      <c r="AJ4" s="479"/>
      <c r="AK4" s="479"/>
      <c r="AL4" s="479" t="s">
        <v>826</v>
      </c>
      <c r="AM4" s="35"/>
      <c r="AN4" s="35"/>
      <c r="AO4" s="35"/>
      <c r="AP4" s="35"/>
      <c r="AQ4" s="35"/>
      <c r="AR4" s="35"/>
      <c r="AS4" s="35"/>
      <c r="AT4" s="35"/>
      <c r="AU4" s="35"/>
      <c r="AV4" s="35"/>
      <c r="AW4" s="35"/>
      <c r="AX4" s="35"/>
      <c r="AY4" s="35"/>
      <c r="AZ4" s="35"/>
      <c r="BA4" s="35"/>
      <c r="BB4" s="35"/>
      <c r="BC4" s="35"/>
      <c r="BD4" s="35"/>
      <c r="BE4" s="35"/>
      <c r="BF4" s="35"/>
      <c r="BG4" s="35"/>
      <c r="BH4" s="35"/>
      <c r="BI4" s="36" t="s">
        <v>133</v>
      </c>
      <c r="BJ4" s="36" t="s">
        <v>136</v>
      </c>
      <c r="BK4" s="37" t="s">
        <v>108</v>
      </c>
      <c r="BL4" s="36" t="s">
        <v>135</v>
      </c>
      <c r="BM4" s="35"/>
      <c r="BN4" s="35"/>
      <c r="BO4" s="35"/>
      <c r="BQ4" s="38" t="s">
        <v>133</v>
      </c>
      <c r="BR4" s="38" t="s">
        <v>136</v>
      </c>
      <c r="BS4" s="39" t="s">
        <v>108</v>
      </c>
      <c r="BT4" s="38" t="s">
        <v>135</v>
      </c>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row>
    <row r="5" spans="1:100" s="36" customFormat="1" ht="31.5">
      <c r="A5" s="271">
        <v>2</v>
      </c>
      <c r="B5" s="1006" t="s">
        <v>8</v>
      </c>
      <c r="C5" s="479" t="s">
        <v>221</v>
      </c>
      <c r="D5" s="488" t="s">
        <v>222</v>
      </c>
      <c r="E5" s="475"/>
      <c r="F5" s="509" t="s">
        <v>766</v>
      </c>
      <c r="G5" s="1002" t="s">
        <v>767</v>
      </c>
      <c r="H5" s="866">
        <v>1</v>
      </c>
      <c r="I5" s="866"/>
      <c r="J5" s="866"/>
      <c r="K5" s="373" t="s">
        <v>136</v>
      </c>
      <c r="L5" s="373" t="s">
        <v>185</v>
      </c>
      <c r="M5" s="373" t="s">
        <v>135</v>
      </c>
      <c r="N5" s="302">
        <v>380000</v>
      </c>
      <c r="O5" s="302">
        <v>325000</v>
      </c>
      <c r="P5" s="540">
        <v>380000</v>
      </c>
      <c r="Q5" s="476">
        <f>N5-P5</f>
        <v>0</v>
      </c>
      <c r="R5" s="1003"/>
      <c r="S5" s="1003"/>
      <c r="T5" s="485"/>
      <c r="U5" s="485"/>
      <c r="V5" s="1004"/>
      <c r="W5" s="1004"/>
      <c r="X5" s="845">
        <v>6</v>
      </c>
      <c r="Y5" s="485"/>
      <c r="Z5" s="1005"/>
      <c r="AA5" s="1003"/>
      <c r="AB5" s="486"/>
      <c r="AC5" s="485"/>
      <c r="AD5" s="485"/>
      <c r="AE5" s="477">
        <v>1</v>
      </c>
      <c r="AF5" s="478"/>
      <c r="AG5" s="479">
        <v>1</v>
      </c>
      <c r="AH5" s="479"/>
      <c r="AI5" s="479"/>
      <c r="AJ5" s="479"/>
      <c r="AK5" s="479"/>
      <c r="AL5" s="479" t="s">
        <v>826</v>
      </c>
      <c r="AM5" s="505" t="s">
        <v>811</v>
      </c>
      <c r="AN5" s="35"/>
      <c r="AO5" s="35"/>
      <c r="AP5" s="35"/>
      <c r="AQ5" s="35"/>
      <c r="AR5" s="35"/>
      <c r="AS5" s="35"/>
      <c r="AT5" s="35"/>
      <c r="AU5" s="35"/>
      <c r="AV5" s="35"/>
      <c r="AW5" s="35"/>
      <c r="AX5" s="35"/>
      <c r="AY5" s="35"/>
      <c r="AZ5" s="35"/>
      <c r="BA5" s="35"/>
      <c r="BB5" s="35"/>
      <c r="BC5" s="35"/>
      <c r="BD5" s="35"/>
      <c r="BE5" s="35"/>
      <c r="BF5" s="35"/>
      <c r="BG5" s="35"/>
      <c r="BH5" s="35"/>
      <c r="BK5" s="37"/>
      <c r="BM5" s="35"/>
      <c r="BN5" s="35"/>
      <c r="BO5" s="35"/>
      <c r="BQ5" s="38"/>
      <c r="BR5" s="38"/>
      <c r="BS5" s="39"/>
      <c r="BT5" s="38"/>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row>
    <row r="6" spans="1:100" s="36" customFormat="1" ht="40.5" hidden="1" customHeight="1">
      <c r="A6" s="271">
        <v>3</v>
      </c>
      <c r="B6" s="1001"/>
      <c r="C6" s="1007"/>
      <c r="D6" s="481" t="s">
        <v>522</v>
      </c>
      <c r="E6" s="482"/>
      <c r="F6" s="1008" t="s">
        <v>689</v>
      </c>
      <c r="G6" s="1002" t="s">
        <v>510</v>
      </c>
      <c r="H6" s="867">
        <v>1</v>
      </c>
      <c r="I6" s="866" t="s">
        <v>373</v>
      </c>
      <c r="J6" s="866">
        <v>695</v>
      </c>
      <c r="K6" s="373" t="s">
        <v>134</v>
      </c>
      <c r="L6" s="373" t="s">
        <v>185</v>
      </c>
      <c r="M6" s="373" t="s">
        <v>135</v>
      </c>
      <c r="N6" s="302"/>
      <c r="O6" s="483"/>
      <c r="P6" s="483"/>
      <c r="Q6" s="484"/>
      <c r="R6" s="1003"/>
      <c r="S6" s="1003"/>
      <c r="T6" s="485"/>
      <c r="U6" s="485"/>
      <c r="V6" s="1004"/>
      <c r="W6" s="1004"/>
      <c r="X6" s="1009"/>
      <c r="Y6" s="485"/>
      <c r="Z6" s="1005"/>
      <c r="AA6" s="1003"/>
      <c r="AB6" s="486"/>
      <c r="AC6" s="485"/>
      <c r="AD6" s="485"/>
      <c r="AE6" s="477"/>
      <c r="AF6" s="478"/>
      <c r="AG6" s="479"/>
      <c r="AH6" s="479"/>
      <c r="AI6" s="479"/>
      <c r="AJ6" s="479"/>
      <c r="AK6" s="479"/>
      <c r="AL6" s="479" t="s">
        <v>826</v>
      </c>
      <c r="AM6" s="969" t="s">
        <v>824</v>
      </c>
      <c r="AN6" s="35"/>
      <c r="AO6" s="35"/>
      <c r="AP6" s="35"/>
      <c r="AQ6" s="35"/>
      <c r="AR6" s="35"/>
      <c r="AS6" s="35"/>
      <c r="AT6" s="35"/>
      <c r="AU6" s="35"/>
      <c r="AV6" s="35"/>
      <c r="AW6" s="35"/>
      <c r="AX6" s="35"/>
      <c r="AY6" s="35"/>
      <c r="AZ6" s="35"/>
      <c r="BA6" s="35"/>
      <c r="BB6" s="35"/>
      <c r="BC6" s="35"/>
      <c r="BD6" s="35"/>
      <c r="BE6" s="35"/>
      <c r="BF6" s="35"/>
      <c r="BG6" s="35"/>
      <c r="BH6" s="35"/>
      <c r="BI6" s="36" t="s">
        <v>8</v>
      </c>
      <c r="BJ6" s="36" t="s">
        <v>60</v>
      </c>
      <c r="BK6" s="37" t="s">
        <v>110</v>
      </c>
      <c r="BM6" s="35"/>
      <c r="BN6" s="35"/>
      <c r="BO6" s="35"/>
      <c r="BQ6" s="38"/>
      <c r="BR6" s="38"/>
      <c r="BS6" s="39"/>
      <c r="BT6" s="38"/>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row>
    <row r="7" spans="1:100" s="36" customFormat="1" ht="31.5">
      <c r="A7" s="271">
        <v>3</v>
      </c>
      <c r="B7" s="487"/>
      <c r="C7" s="479" t="s">
        <v>221</v>
      </c>
      <c r="D7" s="488" t="s">
        <v>522</v>
      </c>
      <c r="E7" s="475"/>
      <c r="F7" s="509" t="s">
        <v>688</v>
      </c>
      <c r="G7" s="1002" t="s">
        <v>509</v>
      </c>
      <c r="H7" s="866">
        <v>1</v>
      </c>
      <c r="I7" s="866" t="s">
        <v>373</v>
      </c>
      <c r="J7" s="866">
        <v>1130</v>
      </c>
      <c r="K7" s="373" t="s">
        <v>134</v>
      </c>
      <c r="L7" s="373" t="s">
        <v>185</v>
      </c>
      <c r="M7" s="373" t="s">
        <v>135</v>
      </c>
      <c r="N7" s="302">
        <v>193750</v>
      </c>
      <c r="O7" s="741">
        <v>656500</v>
      </c>
      <c r="P7" s="741">
        <v>774670</v>
      </c>
      <c r="Q7" s="1010">
        <f>N7+N6+N8+N9+N10-P7</f>
        <v>330</v>
      </c>
      <c r="R7" s="1003"/>
      <c r="S7" s="1003"/>
      <c r="T7" s="485"/>
      <c r="U7" s="485"/>
      <c r="V7" s="1004"/>
      <c r="W7" s="1004"/>
      <c r="X7" s="1011">
        <v>12</v>
      </c>
      <c r="Y7" s="485"/>
      <c r="Z7" s="1005"/>
      <c r="AA7" s="1003"/>
      <c r="AB7" s="486"/>
      <c r="AC7" s="485"/>
      <c r="AD7" s="485"/>
      <c r="AE7" s="477">
        <v>1</v>
      </c>
      <c r="AF7" s="478"/>
      <c r="AG7" s="479">
        <v>1</v>
      </c>
      <c r="AH7" s="479"/>
      <c r="AI7" s="479"/>
      <c r="AJ7" s="479"/>
      <c r="AK7" s="479"/>
      <c r="AL7" s="479" t="s">
        <v>826</v>
      </c>
      <c r="AM7" s="969"/>
      <c r="AN7" s="35"/>
      <c r="AO7" s="35"/>
      <c r="AP7" s="35"/>
      <c r="AQ7" s="35"/>
      <c r="AR7" s="35"/>
      <c r="AS7" s="35"/>
      <c r="AT7" s="35"/>
      <c r="AU7" s="35"/>
      <c r="AV7" s="35"/>
      <c r="AW7" s="35"/>
      <c r="AX7" s="35"/>
      <c r="AY7" s="35"/>
      <c r="AZ7" s="35"/>
      <c r="BA7" s="35"/>
      <c r="BB7" s="35"/>
      <c r="BC7" s="35"/>
      <c r="BD7" s="35"/>
      <c r="BE7" s="35"/>
      <c r="BF7" s="35"/>
      <c r="BG7" s="35"/>
      <c r="BH7" s="35"/>
      <c r="BI7" s="36" t="s">
        <v>137</v>
      </c>
      <c r="BJ7" s="36" t="s">
        <v>134</v>
      </c>
      <c r="BK7" s="37" t="s">
        <v>109</v>
      </c>
      <c r="BL7" s="36" t="s">
        <v>138</v>
      </c>
      <c r="BM7" s="35"/>
      <c r="BN7" s="35"/>
      <c r="BO7" s="35"/>
      <c r="BQ7" s="38"/>
      <c r="BR7" s="38"/>
      <c r="BS7" s="39"/>
      <c r="BT7" s="38"/>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row>
    <row r="8" spans="1:100" s="36" customFormat="1" ht="31.5">
      <c r="A8" s="271">
        <v>4</v>
      </c>
      <c r="B8" s="1001"/>
      <c r="C8" s="479" t="s">
        <v>221</v>
      </c>
      <c r="D8" s="488" t="s">
        <v>522</v>
      </c>
      <c r="E8" s="475"/>
      <c r="F8" s="509" t="s">
        <v>690</v>
      </c>
      <c r="G8" s="1002" t="s">
        <v>511</v>
      </c>
      <c r="H8" s="867">
        <v>1</v>
      </c>
      <c r="I8" s="866" t="s">
        <v>373</v>
      </c>
      <c r="J8" s="866">
        <v>461</v>
      </c>
      <c r="K8" s="373" t="s">
        <v>134</v>
      </c>
      <c r="L8" s="373" t="s">
        <v>185</v>
      </c>
      <c r="M8" s="373" t="s">
        <v>135</v>
      </c>
      <c r="N8" s="302">
        <v>193750</v>
      </c>
      <c r="O8" s="741"/>
      <c r="P8" s="741"/>
      <c r="Q8" s="1010"/>
      <c r="R8" s="1003"/>
      <c r="S8" s="1003"/>
      <c r="T8" s="485"/>
      <c r="U8" s="485"/>
      <c r="V8" s="1004"/>
      <c r="W8" s="1004"/>
      <c r="X8" s="1011"/>
      <c r="Y8" s="485"/>
      <c r="Z8" s="1005"/>
      <c r="AA8" s="1003"/>
      <c r="AB8" s="486"/>
      <c r="AC8" s="485"/>
      <c r="AD8" s="485"/>
      <c r="AE8" s="477">
        <v>1</v>
      </c>
      <c r="AF8" s="478"/>
      <c r="AG8" s="479">
        <v>1</v>
      </c>
      <c r="AH8" s="479"/>
      <c r="AI8" s="479"/>
      <c r="AJ8" s="479"/>
      <c r="AK8" s="479"/>
      <c r="AL8" s="479" t="s">
        <v>826</v>
      </c>
      <c r="AM8" s="969"/>
      <c r="AN8" s="35"/>
      <c r="AO8" s="35"/>
      <c r="AP8" s="35"/>
      <c r="AQ8" s="35"/>
      <c r="AR8" s="35"/>
      <c r="AS8" s="35"/>
      <c r="AT8" s="35"/>
      <c r="AU8" s="35"/>
      <c r="AV8" s="35"/>
      <c r="AW8" s="35"/>
      <c r="AX8" s="35"/>
      <c r="AY8" s="35"/>
      <c r="AZ8" s="35"/>
      <c r="BA8" s="35"/>
      <c r="BB8" s="35"/>
      <c r="BC8" s="35"/>
      <c r="BD8" s="35"/>
      <c r="BE8" s="35"/>
      <c r="BF8" s="35"/>
      <c r="BG8" s="35"/>
      <c r="BH8" s="35"/>
      <c r="BI8" s="35"/>
      <c r="BK8" s="37" t="s">
        <v>111</v>
      </c>
      <c r="BM8" s="35"/>
      <c r="BN8" s="35"/>
      <c r="BO8" s="35"/>
      <c r="BQ8" s="38"/>
      <c r="BR8" s="38"/>
      <c r="BS8" s="39"/>
      <c r="BT8" s="38"/>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row>
    <row r="9" spans="1:100" s="36" customFormat="1" ht="31.5">
      <c r="A9" s="271">
        <v>5</v>
      </c>
      <c r="B9" s="1001"/>
      <c r="C9" s="479" t="s">
        <v>221</v>
      </c>
      <c r="D9" s="488" t="s">
        <v>522</v>
      </c>
      <c r="E9" s="475"/>
      <c r="F9" s="509" t="s">
        <v>691</v>
      </c>
      <c r="G9" s="1002" t="s">
        <v>512</v>
      </c>
      <c r="H9" s="867">
        <v>1</v>
      </c>
      <c r="I9" s="866" t="s">
        <v>373</v>
      </c>
      <c r="J9" s="866">
        <v>614</v>
      </c>
      <c r="K9" s="373" t="s">
        <v>134</v>
      </c>
      <c r="L9" s="373" t="s">
        <v>185</v>
      </c>
      <c r="M9" s="373" t="s">
        <v>135</v>
      </c>
      <c r="N9" s="302">
        <v>193750</v>
      </c>
      <c r="O9" s="741"/>
      <c r="P9" s="741"/>
      <c r="Q9" s="1010"/>
      <c r="R9" s="1003"/>
      <c r="S9" s="1003"/>
      <c r="T9" s="485"/>
      <c r="U9" s="485"/>
      <c r="V9" s="1004"/>
      <c r="W9" s="1004"/>
      <c r="X9" s="1011"/>
      <c r="Y9" s="485"/>
      <c r="Z9" s="1005"/>
      <c r="AA9" s="1003"/>
      <c r="AB9" s="486"/>
      <c r="AC9" s="485"/>
      <c r="AD9" s="485"/>
      <c r="AE9" s="477">
        <v>1</v>
      </c>
      <c r="AF9" s="478"/>
      <c r="AG9" s="479">
        <v>1</v>
      </c>
      <c r="AH9" s="479"/>
      <c r="AI9" s="479"/>
      <c r="AJ9" s="479"/>
      <c r="AK9" s="479"/>
      <c r="AL9" s="479" t="s">
        <v>826</v>
      </c>
      <c r="AM9" s="969"/>
      <c r="AN9" s="35"/>
      <c r="AO9" s="35"/>
      <c r="AP9" s="35"/>
      <c r="AQ9" s="35"/>
      <c r="AR9" s="35"/>
      <c r="AS9" s="35"/>
      <c r="AT9" s="35"/>
      <c r="AU9" s="35"/>
      <c r="AV9" s="35"/>
      <c r="AW9" s="35"/>
      <c r="AX9" s="35"/>
      <c r="AY9" s="35"/>
      <c r="AZ9" s="35"/>
      <c r="BA9" s="35"/>
      <c r="BB9" s="35"/>
      <c r="BC9" s="35"/>
      <c r="BD9" s="35"/>
      <c r="BE9" s="35"/>
      <c r="BF9" s="35"/>
      <c r="BG9" s="35"/>
      <c r="BH9" s="35"/>
      <c r="BI9" s="35"/>
      <c r="BK9" s="37" t="s">
        <v>166</v>
      </c>
      <c r="BM9" s="35"/>
      <c r="BN9" s="35"/>
      <c r="BO9" s="35"/>
      <c r="BQ9" s="38"/>
      <c r="BR9" s="38"/>
      <c r="BS9" s="39"/>
      <c r="BT9" s="38"/>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row>
    <row r="10" spans="1:100" s="36" customFormat="1" ht="31.5">
      <c r="A10" s="271">
        <v>6</v>
      </c>
      <c r="B10" s="1001"/>
      <c r="C10" s="479" t="s">
        <v>221</v>
      </c>
      <c r="D10" s="488" t="s">
        <v>522</v>
      </c>
      <c r="E10" s="475"/>
      <c r="F10" s="509" t="s">
        <v>692</v>
      </c>
      <c r="G10" s="1002" t="s">
        <v>513</v>
      </c>
      <c r="H10" s="867">
        <v>1</v>
      </c>
      <c r="I10" s="866" t="s">
        <v>373</v>
      </c>
      <c r="J10" s="866">
        <v>618</v>
      </c>
      <c r="K10" s="373" t="s">
        <v>134</v>
      </c>
      <c r="L10" s="373" t="s">
        <v>185</v>
      </c>
      <c r="M10" s="373" t="s">
        <v>135</v>
      </c>
      <c r="N10" s="302">
        <v>193750</v>
      </c>
      <c r="O10" s="741"/>
      <c r="P10" s="741"/>
      <c r="Q10" s="1010"/>
      <c r="R10" s="1003"/>
      <c r="S10" s="1003"/>
      <c r="T10" s="485"/>
      <c r="U10" s="485"/>
      <c r="V10" s="1004"/>
      <c r="W10" s="1004"/>
      <c r="X10" s="1011"/>
      <c r="Y10" s="485"/>
      <c r="Z10" s="1005"/>
      <c r="AA10" s="1003"/>
      <c r="AB10" s="486"/>
      <c r="AC10" s="485"/>
      <c r="AD10" s="485"/>
      <c r="AE10" s="477">
        <v>1</v>
      </c>
      <c r="AF10" s="478"/>
      <c r="AG10" s="479">
        <v>1</v>
      </c>
      <c r="AH10" s="479"/>
      <c r="AI10" s="479"/>
      <c r="AJ10" s="479"/>
      <c r="AK10" s="479"/>
      <c r="AL10" s="479" t="s">
        <v>826</v>
      </c>
      <c r="AM10" s="969"/>
      <c r="AN10" s="35"/>
      <c r="AO10" s="35"/>
      <c r="AP10" s="35"/>
      <c r="AQ10" s="35"/>
      <c r="AR10" s="35"/>
      <c r="AS10" s="35"/>
      <c r="AT10" s="35"/>
      <c r="AU10" s="35"/>
      <c r="AV10" s="35"/>
      <c r="AW10" s="35"/>
      <c r="AX10" s="35"/>
      <c r="AY10" s="35"/>
      <c r="AZ10" s="35"/>
      <c r="BA10" s="35"/>
      <c r="BB10" s="35"/>
      <c r="BC10" s="35"/>
      <c r="BD10" s="35"/>
      <c r="BE10" s="35"/>
      <c r="BF10" s="35"/>
      <c r="BG10" s="35"/>
      <c r="BH10" s="35"/>
      <c r="BI10" s="35"/>
      <c r="BK10" s="36" t="s">
        <v>167</v>
      </c>
      <c r="BM10" s="35"/>
      <c r="BN10" s="35"/>
      <c r="BO10" s="35"/>
      <c r="BQ10" s="38"/>
      <c r="BR10" s="38"/>
      <c r="BS10" s="39"/>
      <c r="BT10" s="38"/>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row>
    <row r="11" spans="1:100" s="36" customFormat="1" ht="32.25" thickBot="1">
      <c r="A11" s="271">
        <v>7</v>
      </c>
      <c r="B11" s="1001"/>
      <c r="C11" s="479" t="s">
        <v>221</v>
      </c>
      <c r="D11" s="488" t="s">
        <v>522</v>
      </c>
      <c r="E11" s="475"/>
      <c r="F11" s="509" t="s">
        <v>515</v>
      </c>
      <c r="G11" s="1002" t="s">
        <v>514</v>
      </c>
      <c r="H11" s="867">
        <v>1</v>
      </c>
      <c r="I11" s="866" t="s">
        <v>373</v>
      </c>
      <c r="J11" s="866">
        <v>170</v>
      </c>
      <c r="K11" s="373" t="s">
        <v>136</v>
      </c>
      <c r="L11" s="373" t="s">
        <v>108</v>
      </c>
      <c r="M11" s="373" t="s">
        <v>135</v>
      </c>
      <c r="N11" s="302">
        <v>150000</v>
      </c>
      <c r="O11" s="540">
        <v>150000</v>
      </c>
      <c r="P11" s="540">
        <v>150000</v>
      </c>
      <c r="Q11" s="476">
        <f>N11-P11</f>
        <v>0</v>
      </c>
      <c r="R11" s="1003">
        <v>3</v>
      </c>
      <c r="S11" s="1003"/>
      <c r="T11" s="485"/>
      <c r="U11" s="485"/>
      <c r="V11" s="1004"/>
      <c r="W11" s="1004"/>
      <c r="X11" s="845"/>
      <c r="Y11" s="485"/>
      <c r="Z11" s="1005"/>
      <c r="AA11" s="1003"/>
      <c r="AB11" s="486"/>
      <c r="AC11" s="485"/>
      <c r="AD11" s="485"/>
      <c r="AE11" s="477">
        <v>1</v>
      </c>
      <c r="AF11" s="478"/>
      <c r="AG11" s="479">
        <v>1</v>
      </c>
      <c r="AH11" s="479"/>
      <c r="AI11" s="479"/>
      <c r="AJ11" s="479"/>
      <c r="AK11" s="479"/>
      <c r="AL11" s="479" t="s">
        <v>826</v>
      </c>
      <c r="AM11" s="507"/>
      <c r="AN11" s="35"/>
      <c r="AO11" s="35"/>
      <c r="AP11" s="35"/>
      <c r="AQ11" s="35"/>
      <c r="AR11" s="35"/>
      <c r="AS11" s="35"/>
      <c r="AT11" s="35"/>
      <c r="AU11" s="35"/>
      <c r="AV11" s="35"/>
      <c r="AW11" s="35"/>
      <c r="AX11" s="35"/>
      <c r="AY11" s="35"/>
      <c r="AZ11" s="35"/>
      <c r="BA11" s="35"/>
      <c r="BB11" s="35"/>
      <c r="BC11" s="35"/>
      <c r="BD11" s="35"/>
      <c r="BE11" s="35"/>
      <c r="BF11" s="35"/>
      <c r="BG11" s="35"/>
      <c r="BH11" s="35"/>
      <c r="BI11" s="35"/>
      <c r="BK11" s="37" t="s">
        <v>185</v>
      </c>
      <c r="BM11" s="35"/>
      <c r="BN11" s="35"/>
      <c r="BO11" s="35"/>
      <c r="BQ11" s="38"/>
      <c r="BR11" s="38"/>
      <c r="BS11" s="39"/>
      <c r="BT11" s="38"/>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row>
    <row r="12" spans="1:100" s="36" customFormat="1" ht="51.75" customHeight="1">
      <c r="A12" s="271">
        <v>8</v>
      </c>
      <c r="B12" s="1006" t="s">
        <v>8</v>
      </c>
      <c r="C12" s="479" t="s">
        <v>221</v>
      </c>
      <c r="D12" s="488" t="s">
        <v>522</v>
      </c>
      <c r="E12" s="475"/>
      <c r="F12" s="509" t="s">
        <v>721</v>
      </c>
      <c r="G12" s="509" t="s">
        <v>509</v>
      </c>
      <c r="H12" s="867">
        <v>1</v>
      </c>
      <c r="I12" s="866"/>
      <c r="J12" s="866"/>
      <c r="K12" s="373"/>
      <c r="L12" s="373" t="s">
        <v>141</v>
      </c>
      <c r="M12" s="373"/>
      <c r="N12" s="302">
        <v>82600</v>
      </c>
      <c r="O12" s="302">
        <v>70000</v>
      </c>
      <c r="P12" s="302">
        <v>82600</v>
      </c>
      <c r="Q12" s="476">
        <f>N12-P12</f>
        <v>0</v>
      </c>
      <c r="R12" s="1003"/>
      <c r="S12" s="1003"/>
      <c r="T12" s="485"/>
      <c r="U12" s="485"/>
      <c r="V12" s="1012"/>
      <c r="W12" s="1004"/>
      <c r="X12" s="845"/>
      <c r="Y12" s="485"/>
      <c r="Z12" s="1005"/>
      <c r="AA12" s="1003"/>
      <c r="AB12" s="486"/>
      <c r="AC12" s="485"/>
      <c r="AD12" s="485">
        <v>1</v>
      </c>
      <c r="AE12" s="477">
        <v>1</v>
      </c>
      <c r="AF12" s="478"/>
      <c r="AG12" s="479">
        <v>1</v>
      </c>
      <c r="AH12" s="479"/>
      <c r="AI12" s="479"/>
      <c r="AJ12" s="479"/>
      <c r="AK12" s="479"/>
      <c r="AL12" s="479" t="s">
        <v>826</v>
      </c>
      <c r="AM12" s="970" t="s">
        <v>823</v>
      </c>
      <c r="AN12" s="35"/>
      <c r="AO12" s="35"/>
      <c r="AP12" s="35"/>
      <c r="AQ12" s="35"/>
      <c r="AR12" s="35"/>
      <c r="AS12" s="35"/>
      <c r="AT12" s="35"/>
      <c r="AU12" s="35"/>
      <c r="AV12" s="35"/>
      <c r="AW12" s="35"/>
      <c r="AX12" s="35"/>
      <c r="AY12" s="35"/>
      <c r="AZ12" s="35"/>
      <c r="BA12" s="35"/>
      <c r="BB12" s="35"/>
      <c r="BC12" s="35"/>
      <c r="BD12" s="35"/>
      <c r="BE12" s="35"/>
      <c r="BF12" s="35"/>
      <c r="BG12" s="35"/>
      <c r="BH12" s="35"/>
      <c r="BI12" s="35"/>
      <c r="BK12" s="37"/>
      <c r="BM12" s="35"/>
      <c r="BN12" s="35"/>
      <c r="BO12" s="35"/>
      <c r="BQ12" s="38"/>
      <c r="BR12" s="38"/>
      <c r="BS12" s="39"/>
      <c r="BT12" s="38"/>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row>
    <row r="13" spans="1:100" s="36" customFormat="1" ht="24" thickBot="1">
      <c r="A13" s="271">
        <v>9</v>
      </c>
      <c r="B13" s="1006" t="s">
        <v>8</v>
      </c>
      <c r="C13" s="479" t="s">
        <v>221</v>
      </c>
      <c r="D13" s="488" t="s">
        <v>522</v>
      </c>
      <c r="E13" s="475"/>
      <c r="F13" s="509" t="s">
        <v>722</v>
      </c>
      <c r="G13" s="509" t="s">
        <v>759</v>
      </c>
      <c r="H13" s="867">
        <v>1</v>
      </c>
      <c r="I13" s="866"/>
      <c r="J13" s="866"/>
      <c r="K13" s="373"/>
      <c r="L13" s="373" t="s">
        <v>141</v>
      </c>
      <c r="M13" s="373"/>
      <c r="N13" s="302">
        <v>33040</v>
      </c>
      <c r="O13" s="302">
        <v>28000</v>
      </c>
      <c r="P13" s="302">
        <v>33040</v>
      </c>
      <c r="Q13" s="476">
        <f t="shared" ref="Q13:Q15" si="0">N13-P13</f>
        <v>0</v>
      </c>
      <c r="R13" s="1003"/>
      <c r="S13" s="1003"/>
      <c r="T13" s="485"/>
      <c r="U13" s="485"/>
      <c r="V13" s="1012"/>
      <c r="W13" s="1004"/>
      <c r="X13" s="845"/>
      <c r="Y13" s="485"/>
      <c r="Z13" s="1005"/>
      <c r="AA13" s="1003"/>
      <c r="AB13" s="486"/>
      <c r="AC13" s="485"/>
      <c r="AD13" s="485"/>
      <c r="AE13" s="477">
        <v>1</v>
      </c>
      <c r="AF13" s="478"/>
      <c r="AG13" s="479">
        <v>1</v>
      </c>
      <c r="AH13" s="479"/>
      <c r="AI13" s="479"/>
      <c r="AJ13" s="479"/>
      <c r="AK13" s="479"/>
      <c r="AL13" s="479" t="s">
        <v>826</v>
      </c>
      <c r="AM13" s="971"/>
      <c r="AN13" s="35"/>
      <c r="AO13" s="35"/>
      <c r="AP13" s="35"/>
      <c r="AQ13" s="35"/>
      <c r="AR13" s="35"/>
      <c r="AS13" s="35"/>
      <c r="AT13" s="35"/>
      <c r="AU13" s="35"/>
      <c r="AV13" s="35"/>
      <c r="AW13" s="35"/>
      <c r="AX13" s="35"/>
      <c r="AY13" s="35"/>
      <c r="AZ13" s="35"/>
      <c r="BA13" s="35"/>
      <c r="BB13" s="35"/>
      <c r="BC13" s="35"/>
      <c r="BD13" s="35"/>
      <c r="BE13" s="35"/>
      <c r="BF13" s="35"/>
      <c r="BG13" s="35"/>
      <c r="BH13" s="35"/>
      <c r="BI13" s="35"/>
      <c r="BK13" s="37"/>
      <c r="BM13" s="35"/>
      <c r="BN13" s="35"/>
      <c r="BO13" s="35"/>
      <c r="BQ13" s="38"/>
      <c r="BR13" s="38"/>
      <c r="BS13" s="39"/>
      <c r="BT13" s="38"/>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row>
    <row r="14" spans="1:100" s="36" customFormat="1" ht="31.5">
      <c r="A14" s="271">
        <v>10</v>
      </c>
      <c r="B14" s="1006" t="s">
        <v>8</v>
      </c>
      <c r="C14" s="479" t="s">
        <v>221</v>
      </c>
      <c r="D14" s="488" t="s">
        <v>522</v>
      </c>
      <c r="E14" s="475"/>
      <c r="F14" s="509" t="s">
        <v>757</v>
      </c>
      <c r="G14" s="509" t="s">
        <v>514</v>
      </c>
      <c r="H14" s="867">
        <v>1</v>
      </c>
      <c r="I14" s="866"/>
      <c r="J14" s="866"/>
      <c r="K14" s="373" t="s">
        <v>134</v>
      </c>
      <c r="L14" s="373" t="s">
        <v>111</v>
      </c>
      <c r="M14" s="373" t="s">
        <v>135</v>
      </c>
      <c r="N14" s="302">
        <v>45000</v>
      </c>
      <c r="O14" s="302">
        <v>38135.589999999997</v>
      </c>
      <c r="P14" s="302">
        <f>O14*1.18</f>
        <v>44999.996199999994</v>
      </c>
      <c r="Q14" s="476">
        <f t="shared" si="0"/>
        <v>3.8000000058673322E-3</v>
      </c>
      <c r="R14" s="1003"/>
      <c r="S14" s="1003"/>
      <c r="T14" s="485"/>
      <c r="U14" s="485">
        <v>3</v>
      </c>
      <c r="V14" s="1012"/>
      <c r="W14" s="1004"/>
      <c r="X14" s="845"/>
      <c r="Y14" s="485"/>
      <c r="Z14" s="1005"/>
      <c r="AA14" s="1003"/>
      <c r="AB14" s="486"/>
      <c r="AC14" s="485"/>
      <c r="AD14" s="485"/>
      <c r="AE14" s="477">
        <v>1</v>
      </c>
      <c r="AF14" s="478"/>
      <c r="AG14" s="479">
        <v>1</v>
      </c>
      <c r="AH14" s="479"/>
      <c r="AI14" s="479"/>
      <c r="AJ14" s="479"/>
      <c r="AK14" s="479"/>
      <c r="AL14" s="479" t="s">
        <v>826</v>
      </c>
      <c r="AM14" s="972" t="s">
        <v>768</v>
      </c>
      <c r="AN14" s="35"/>
      <c r="AO14" s="35"/>
      <c r="AP14" s="35"/>
      <c r="AQ14" s="35"/>
      <c r="AR14" s="35"/>
      <c r="AS14" s="35"/>
      <c r="AT14" s="35"/>
      <c r="AU14" s="35"/>
      <c r="AV14" s="35"/>
      <c r="AW14" s="35"/>
      <c r="AX14" s="35"/>
      <c r="AY14" s="35"/>
      <c r="AZ14" s="35"/>
      <c r="BA14" s="35"/>
      <c r="BB14" s="35"/>
      <c r="BC14" s="35"/>
      <c r="BD14" s="35"/>
      <c r="BE14" s="35"/>
      <c r="BF14" s="35"/>
      <c r="BG14" s="35"/>
      <c r="BH14" s="35"/>
      <c r="BI14" s="35"/>
      <c r="BK14" s="37"/>
      <c r="BM14" s="35"/>
      <c r="BN14" s="35"/>
      <c r="BO14" s="35"/>
      <c r="BQ14" s="38"/>
      <c r="BR14" s="38"/>
      <c r="BS14" s="39"/>
      <c r="BT14" s="38"/>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row>
    <row r="15" spans="1:100" s="36" customFormat="1" ht="51.75" customHeight="1" thickBot="1">
      <c r="A15" s="271">
        <v>11</v>
      </c>
      <c r="B15" s="1006" t="s">
        <v>8</v>
      </c>
      <c r="C15" s="479" t="s">
        <v>221</v>
      </c>
      <c r="D15" s="488" t="s">
        <v>522</v>
      </c>
      <c r="E15" s="475"/>
      <c r="F15" s="509" t="s">
        <v>758</v>
      </c>
      <c r="G15" s="509" t="s">
        <v>525</v>
      </c>
      <c r="H15" s="867">
        <v>1</v>
      </c>
      <c r="I15" s="866"/>
      <c r="J15" s="866"/>
      <c r="K15" s="373" t="s">
        <v>136</v>
      </c>
      <c r="L15" s="373" t="s">
        <v>111</v>
      </c>
      <c r="M15" s="373" t="s">
        <v>135</v>
      </c>
      <c r="N15" s="302">
        <v>53044.800000000003</v>
      </c>
      <c r="O15" s="302">
        <v>44953.22</v>
      </c>
      <c r="P15" s="302">
        <f>O15*1.18</f>
        <v>53044.799599999998</v>
      </c>
      <c r="Q15" s="476">
        <f t="shared" si="0"/>
        <v>4.0000000444706529E-4</v>
      </c>
      <c r="R15" s="1003"/>
      <c r="S15" s="1003"/>
      <c r="T15" s="485"/>
      <c r="U15" s="485">
        <v>1.8</v>
      </c>
      <c r="V15" s="1012"/>
      <c r="W15" s="1004"/>
      <c r="X15" s="845"/>
      <c r="Y15" s="485"/>
      <c r="Z15" s="1005"/>
      <c r="AA15" s="1003"/>
      <c r="AB15" s="486"/>
      <c r="AC15" s="485"/>
      <c r="AD15" s="485"/>
      <c r="AE15" s="477">
        <v>1</v>
      </c>
      <c r="AF15" s="478"/>
      <c r="AG15" s="479">
        <v>1</v>
      </c>
      <c r="AH15" s="479"/>
      <c r="AI15" s="479"/>
      <c r="AJ15" s="479"/>
      <c r="AK15" s="479"/>
      <c r="AL15" s="479" t="s">
        <v>826</v>
      </c>
      <c r="AM15" s="973"/>
      <c r="AN15" s="35"/>
      <c r="AO15" s="35"/>
      <c r="AP15" s="35"/>
      <c r="AQ15" s="35"/>
      <c r="AR15" s="35"/>
      <c r="AS15" s="35"/>
      <c r="AT15" s="35"/>
      <c r="AU15" s="35"/>
      <c r="AV15" s="35"/>
      <c r="AW15" s="35"/>
      <c r="AX15" s="35"/>
      <c r="AY15" s="35"/>
      <c r="AZ15" s="35"/>
      <c r="BA15" s="35"/>
      <c r="BB15" s="35"/>
      <c r="BC15" s="35"/>
      <c r="BD15" s="35"/>
      <c r="BE15" s="35"/>
      <c r="BF15" s="35"/>
      <c r="BG15" s="35"/>
      <c r="BH15" s="35"/>
      <c r="BI15" s="35"/>
      <c r="BK15" s="37"/>
      <c r="BM15" s="35"/>
      <c r="BN15" s="35"/>
      <c r="BO15" s="35"/>
      <c r="BQ15" s="38"/>
      <c r="BR15" s="38"/>
      <c r="BS15" s="39"/>
      <c r="BT15" s="38"/>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row>
    <row r="16" spans="1:100" s="36" customFormat="1" ht="31.5">
      <c r="A16" s="271">
        <v>12</v>
      </c>
      <c r="B16" s="1001"/>
      <c r="C16" s="479" t="s">
        <v>221</v>
      </c>
      <c r="D16" s="488" t="s">
        <v>535</v>
      </c>
      <c r="E16" s="475"/>
      <c r="F16" s="509" t="s">
        <v>634</v>
      </c>
      <c r="G16" s="1002" t="s">
        <v>536</v>
      </c>
      <c r="H16" s="867">
        <v>1</v>
      </c>
      <c r="I16" s="867">
        <v>4</v>
      </c>
      <c r="J16" s="866">
        <v>2500</v>
      </c>
      <c r="K16" s="373" t="s">
        <v>134</v>
      </c>
      <c r="L16" s="373" t="s">
        <v>142</v>
      </c>
      <c r="M16" s="373" t="s">
        <v>135</v>
      </c>
      <c r="N16" s="302">
        <v>1750000</v>
      </c>
      <c r="O16" s="302">
        <v>1750000</v>
      </c>
      <c r="P16" s="741">
        <v>2450000</v>
      </c>
      <c r="Q16" s="1010">
        <f>N16+N17+N18-P16</f>
        <v>0</v>
      </c>
      <c r="R16" s="1003"/>
      <c r="S16" s="1003"/>
      <c r="T16" s="485"/>
      <c r="U16" s="485"/>
      <c r="V16" s="1004"/>
      <c r="W16" s="1004"/>
      <c r="X16" s="845"/>
      <c r="Y16" s="485">
        <v>5</v>
      </c>
      <c r="Z16" s="1005"/>
      <c r="AA16" s="1003"/>
      <c r="AB16" s="486"/>
      <c r="AC16" s="485"/>
      <c r="AD16" s="485"/>
      <c r="AE16" s="477">
        <v>1</v>
      </c>
      <c r="AF16" s="478"/>
      <c r="AG16" s="479">
        <v>1</v>
      </c>
      <c r="AH16" s="479"/>
      <c r="AI16" s="479"/>
      <c r="AJ16" s="479"/>
      <c r="AK16" s="479"/>
      <c r="AL16" s="479" t="s">
        <v>826</v>
      </c>
      <c r="AM16" s="506" t="s">
        <v>820</v>
      </c>
      <c r="AN16" s="35"/>
      <c r="AO16" s="35"/>
      <c r="AP16" s="35"/>
      <c r="AQ16" s="35"/>
      <c r="AR16" s="35"/>
      <c r="AS16" s="35"/>
      <c r="AT16" s="35"/>
      <c r="AU16" s="35"/>
      <c r="AV16" s="35"/>
      <c r="AW16" s="35"/>
      <c r="AX16" s="35"/>
      <c r="AY16" s="35"/>
      <c r="AZ16" s="35"/>
      <c r="BA16" s="35"/>
      <c r="BB16" s="35"/>
      <c r="BC16" s="35"/>
      <c r="BD16" s="35"/>
      <c r="BE16" s="35"/>
      <c r="BF16" s="35"/>
      <c r="BG16" s="35"/>
      <c r="BH16" s="35"/>
      <c r="BI16" s="35"/>
      <c r="BK16" s="36" t="s">
        <v>142</v>
      </c>
      <c r="BM16" s="35"/>
      <c r="BN16" s="35"/>
      <c r="BO16" s="35"/>
      <c r="BQ16" s="38"/>
      <c r="BR16" s="38"/>
      <c r="BS16" s="39"/>
      <c r="BT16" s="38"/>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row>
    <row r="17" spans="1:100" s="36" customFormat="1" ht="46.5">
      <c r="A17" s="271">
        <v>13</v>
      </c>
      <c r="B17" s="1001"/>
      <c r="C17" s="479" t="s">
        <v>221</v>
      </c>
      <c r="D17" s="488" t="s">
        <v>535</v>
      </c>
      <c r="E17" s="475"/>
      <c r="F17" s="509" t="s">
        <v>653</v>
      </c>
      <c r="G17" s="1002" t="s">
        <v>538</v>
      </c>
      <c r="H17" s="867">
        <v>2</v>
      </c>
      <c r="I17" s="867">
        <v>3</v>
      </c>
      <c r="J17" s="866">
        <v>2881</v>
      </c>
      <c r="K17" s="373" t="s">
        <v>134</v>
      </c>
      <c r="L17" s="373" t="s">
        <v>142</v>
      </c>
      <c r="M17" s="373" t="s">
        <v>135</v>
      </c>
      <c r="N17" s="302">
        <v>175000</v>
      </c>
      <c r="O17" s="302">
        <v>175000</v>
      </c>
      <c r="P17" s="741"/>
      <c r="Q17" s="1010"/>
      <c r="R17" s="1003"/>
      <c r="S17" s="1003"/>
      <c r="T17" s="485"/>
      <c r="U17" s="485"/>
      <c r="V17" s="1004"/>
      <c r="W17" s="1004"/>
      <c r="X17" s="845"/>
      <c r="Y17" s="490">
        <v>0.5</v>
      </c>
      <c r="Z17" s="1005"/>
      <c r="AA17" s="1003"/>
      <c r="AB17" s="486"/>
      <c r="AC17" s="485"/>
      <c r="AD17" s="485"/>
      <c r="AE17" s="477">
        <v>1</v>
      </c>
      <c r="AF17" s="478"/>
      <c r="AG17" s="479">
        <v>1</v>
      </c>
      <c r="AH17" s="479"/>
      <c r="AI17" s="479"/>
      <c r="AJ17" s="479"/>
      <c r="AK17" s="479"/>
      <c r="AL17" s="479" t="s">
        <v>826</v>
      </c>
      <c r="AM17" s="539" t="s">
        <v>819</v>
      </c>
      <c r="AN17" s="35"/>
      <c r="AO17" s="35"/>
      <c r="AP17" s="35"/>
      <c r="AQ17" s="35"/>
      <c r="AR17" s="35"/>
      <c r="AS17" s="35"/>
      <c r="AT17" s="35"/>
      <c r="AU17" s="35"/>
      <c r="AV17" s="35"/>
      <c r="AW17" s="35"/>
      <c r="AX17" s="35"/>
      <c r="AY17" s="35"/>
      <c r="AZ17" s="35"/>
      <c r="BA17" s="35"/>
      <c r="BB17" s="35"/>
      <c r="BC17" s="35"/>
      <c r="BD17" s="35"/>
      <c r="BE17" s="35"/>
      <c r="BF17" s="35"/>
      <c r="BG17" s="35"/>
      <c r="BH17" s="35"/>
      <c r="BI17" s="35"/>
      <c r="BK17" s="37" t="s">
        <v>112</v>
      </c>
      <c r="BM17" s="35"/>
      <c r="BN17" s="35"/>
      <c r="BO17" s="35"/>
      <c r="BQ17" s="38"/>
      <c r="BR17" s="38"/>
      <c r="BS17" s="39"/>
      <c r="BT17" s="38"/>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row>
    <row r="18" spans="1:100" s="36" customFormat="1" ht="31.5">
      <c r="A18" s="271">
        <v>14</v>
      </c>
      <c r="B18" s="1001"/>
      <c r="C18" s="479" t="s">
        <v>221</v>
      </c>
      <c r="D18" s="488" t="s">
        <v>535</v>
      </c>
      <c r="E18" s="475"/>
      <c r="F18" s="509" t="s">
        <v>654</v>
      </c>
      <c r="G18" s="1002" t="s">
        <v>537</v>
      </c>
      <c r="H18" s="867">
        <v>1</v>
      </c>
      <c r="I18" s="867">
        <v>2</v>
      </c>
      <c r="J18" s="866">
        <v>475</v>
      </c>
      <c r="K18" s="373" t="s">
        <v>134</v>
      </c>
      <c r="L18" s="373" t="s">
        <v>142</v>
      </c>
      <c r="M18" s="373" t="s">
        <v>135</v>
      </c>
      <c r="N18" s="302">
        <v>525000</v>
      </c>
      <c r="O18" s="302">
        <v>525000</v>
      </c>
      <c r="P18" s="741"/>
      <c r="Q18" s="1010"/>
      <c r="R18" s="1003"/>
      <c r="S18" s="1003"/>
      <c r="T18" s="490"/>
      <c r="U18" s="490"/>
      <c r="V18" s="1004"/>
      <c r="W18" s="1004"/>
      <c r="X18" s="846"/>
      <c r="Y18" s="490">
        <v>1.5</v>
      </c>
      <c r="Z18" s="1005"/>
      <c r="AA18" s="1003"/>
      <c r="AB18" s="486"/>
      <c r="AC18" s="489"/>
      <c r="AD18" s="489"/>
      <c r="AE18" s="477">
        <v>1</v>
      </c>
      <c r="AF18" s="478"/>
      <c r="AG18" s="479">
        <v>1</v>
      </c>
      <c r="AH18" s="479"/>
      <c r="AI18" s="479"/>
      <c r="AJ18" s="479"/>
      <c r="AK18" s="479"/>
      <c r="AL18" s="479" t="s">
        <v>826</v>
      </c>
      <c r="AM18" s="507"/>
      <c r="AN18" s="35"/>
      <c r="AO18" s="35"/>
      <c r="AP18" s="35"/>
      <c r="AQ18" s="35"/>
      <c r="AR18" s="35"/>
      <c r="AS18" s="35"/>
      <c r="AT18" s="35"/>
      <c r="AU18" s="35"/>
      <c r="AV18" s="35"/>
      <c r="AW18" s="35"/>
      <c r="AX18" s="35"/>
      <c r="AY18" s="35"/>
      <c r="AZ18" s="35"/>
      <c r="BA18" s="35"/>
      <c r="BB18" s="35"/>
      <c r="BC18" s="35"/>
      <c r="BD18" s="35"/>
      <c r="BE18" s="35"/>
      <c r="BF18" s="35"/>
      <c r="BG18" s="35"/>
      <c r="BH18" s="35"/>
      <c r="BI18" s="35"/>
      <c r="BK18" s="37" t="s">
        <v>113</v>
      </c>
      <c r="BM18" s="35"/>
      <c r="BN18" s="35"/>
      <c r="BO18" s="35"/>
      <c r="BQ18" s="38"/>
      <c r="BR18" s="38"/>
      <c r="BS18" s="39"/>
      <c r="BT18" s="38"/>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row>
    <row r="19" spans="1:100" s="36" customFormat="1" ht="31.5">
      <c r="A19" s="271">
        <v>15</v>
      </c>
      <c r="B19" s="1001"/>
      <c r="C19" s="479" t="s">
        <v>221</v>
      </c>
      <c r="D19" s="488" t="s">
        <v>535</v>
      </c>
      <c r="E19" s="475"/>
      <c r="F19" s="509" t="s">
        <v>760</v>
      </c>
      <c r="G19" s="509" t="s">
        <v>536</v>
      </c>
      <c r="H19" s="867">
        <v>1</v>
      </c>
      <c r="I19" s="867">
        <v>1</v>
      </c>
      <c r="J19" s="866"/>
      <c r="K19" s="373" t="s">
        <v>134</v>
      </c>
      <c r="L19" s="373" t="s">
        <v>140</v>
      </c>
      <c r="M19" s="373" t="s">
        <v>135</v>
      </c>
      <c r="N19" s="302">
        <v>33040</v>
      </c>
      <c r="O19" s="302">
        <v>28000</v>
      </c>
      <c r="P19" s="303">
        <v>33040</v>
      </c>
      <c r="Q19" s="476"/>
      <c r="R19" s="1003"/>
      <c r="S19" s="1003"/>
      <c r="T19" s="490"/>
      <c r="U19" s="490"/>
      <c r="V19" s="1004"/>
      <c r="W19" s="1004"/>
      <c r="X19" s="846"/>
      <c r="Y19" s="490"/>
      <c r="Z19" s="1005"/>
      <c r="AA19" s="1003"/>
      <c r="AB19" s="486"/>
      <c r="AC19" s="489">
        <v>5</v>
      </c>
      <c r="AD19" s="489"/>
      <c r="AE19" s="477">
        <v>1</v>
      </c>
      <c r="AF19" s="478"/>
      <c r="AG19" s="479">
        <v>1</v>
      </c>
      <c r="AH19" s="479"/>
      <c r="AI19" s="479"/>
      <c r="AJ19" s="479"/>
      <c r="AK19" s="479"/>
      <c r="AL19" s="479" t="s">
        <v>826</v>
      </c>
      <c r="AM19" s="507"/>
      <c r="AN19" s="35"/>
      <c r="AO19" s="35"/>
      <c r="AP19" s="35"/>
      <c r="AQ19" s="35"/>
      <c r="AR19" s="35"/>
      <c r="AS19" s="35"/>
      <c r="AT19" s="35"/>
      <c r="AU19" s="35"/>
      <c r="AV19" s="35"/>
      <c r="AW19" s="35"/>
      <c r="AX19" s="35"/>
      <c r="AY19" s="35"/>
      <c r="AZ19" s="35"/>
      <c r="BA19" s="35"/>
      <c r="BB19" s="35"/>
      <c r="BC19" s="35"/>
      <c r="BD19" s="35"/>
      <c r="BE19" s="35"/>
      <c r="BF19" s="35"/>
      <c r="BG19" s="35"/>
      <c r="BH19" s="35"/>
      <c r="BI19" s="35"/>
      <c r="BK19" s="37"/>
      <c r="BM19" s="35"/>
      <c r="BN19" s="35"/>
      <c r="BO19" s="35"/>
      <c r="BQ19" s="38"/>
      <c r="BR19" s="38"/>
      <c r="BS19" s="39"/>
      <c r="BT19" s="38"/>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row>
    <row r="20" spans="1:100" s="36" customFormat="1" ht="31.5">
      <c r="A20" s="271">
        <v>16</v>
      </c>
      <c r="B20" s="1001"/>
      <c r="C20" s="479" t="s">
        <v>221</v>
      </c>
      <c r="D20" s="488" t="s">
        <v>535</v>
      </c>
      <c r="E20" s="475"/>
      <c r="F20" s="509" t="s">
        <v>761</v>
      </c>
      <c r="G20" s="509" t="s">
        <v>536</v>
      </c>
      <c r="H20" s="867">
        <v>1</v>
      </c>
      <c r="I20" s="867">
        <v>1</v>
      </c>
      <c r="J20" s="866"/>
      <c r="K20" s="373" t="s">
        <v>134</v>
      </c>
      <c r="L20" s="373" t="s">
        <v>165</v>
      </c>
      <c r="M20" s="373" t="s">
        <v>135</v>
      </c>
      <c r="N20" s="302">
        <v>24290</v>
      </c>
      <c r="O20" s="302">
        <v>20500</v>
      </c>
      <c r="P20" s="303">
        <v>24190</v>
      </c>
      <c r="Q20" s="476"/>
      <c r="R20" s="1003"/>
      <c r="S20" s="1003"/>
      <c r="T20" s="490"/>
      <c r="U20" s="490"/>
      <c r="V20" s="1004"/>
      <c r="W20" s="1004"/>
      <c r="X20" s="846"/>
      <c r="Y20" s="490"/>
      <c r="Z20" s="1005"/>
      <c r="AA20" s="1003"/>
      <c r="AB20" s="486">
        <v>108</v>
      </c>
      <c r="AC20" s="489"/>
      <c r="AD20" s="489"/>
      <c r="AE20" s="477">
        <v>1</v>
      </c>
      <c r="AF20" s="478"/>
      <c r="AG20" s="479">
        <v>1</v>
      </c>
      <c r="AH20" s="479"/>
      <c r="AI20" s="479"/>
      <c r="AJ20" s="479"/>
      <c r="AK20" s="479"/>
      <c r="AL20" s="479" t="s">
        <v>826</v>
      </c>
      <c r="AM20" s="507"/>
      <c r="AN20" s="35"/>
      <c r="AO20" s="35"/>
      <c r="AP20" s="35"/>
      <c r="AQ20" s="35"/>
      <c r="AR20" s="35"/>
      <c r="AS20" s="35"/>
      <c r="AT20" s="35"/>
      <c r="AU20" s="35"/>
      <c r="AV20" s="35"/>
      <c r="AW20" s="35"/>
      <c r="AX20" s="35"/>
      <c r="AY20" s="35"/>
      <c r="AZ20" s="35"/>
      <c r="BA20" s="35"/>
      <c r="BB20" s="35"/>
      <c r="BC20" s="35"/>
      <c r="BD20" s="35"/>
      <c r="BE20" s="35"/>
      <c r="BF20" s="35"/>
      <c r="BG20" s="35"/>
      <c r="BH20" s="35"/>
      <c r="BI20" s="35"/>
      <c r="BK20" s="37"/>
      <c r="BM20" s="35"/>
      <c r="BN20" s="35"/>
      <c r="BO20" s="35"/>
      <c r="BQ20" s="38"/>
      <c r="BR20" s="38"/>
      <c r="BS20" s="39"/>
      <c r="BT20" s="38"/>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row>
    <row r="21" spans="1:100" s="36" customFormat="1" ht="46.5">
      <c r="A21" s="271">
        <v>17</v>
      </c>
      <c r="B21" s="1001"/>
      <c r="C21" s="479" t="s">
        <v>221</v>
      </c>
      <c r="D21" s="488" t="s">
        <v>548</v>
      </c>
      <c r="E21" s="475"/>
      <c r="F21" s="509" t="s">
        <v>657</v>
      </c>
      <c r="G21" s="1002" t="s">
        <v>651</v>
      </c>
      <c r="H21" s="867">
        <v>2</v>
      </c>
      <c r="I21" s="867">
        <v>2</v>
      </c>
      <c r="J21" s="866">
        <v>1150</v>
      </c>
      <c r="K21" s="373" t="s">
        <v>134</v>
      </c>
      <c r="L21" s="373" t="s">
        <v>142</v>
      </c>
      <c r="M21" s="373" t="s">
        <v>135</v>
      </c>
      <c r="N21" s="302">
        <v>525000</v>
      </c>
      <c r="O21" s="302">
        <v>525000</v>
      </c>
      <c r="P21" s="741">
        <v>1925000</v>
      </c>
      <c r="Q21" s="1010">
        <f>N21+N22-P21</f>
        <v>0</v>
      </c>
      <c r="R21" s="1003"/>
      <c r="S21" s="1003"/>
      <c r="T21" s="490"/>
      <c r="U21" s="490"/>
      <c r="V21" s="1004"/>
      <c r="W21" s="1004"/>
      <c r="X21" s="846"/>
      <c r="Y21" s="490">
        <v>1.5</v>
      </c>
      <c r="Z21" s="1005"/>
      <c r="AA21" s="1003"/>
      <c r="AB21" s="486"/>
      <c r="AC21" s="489"/>
      <c r="AD21" s="489"/>
      <c r="AE21" s="477">
        <v>1</v>
      </c>
      <c r="AF21" s="478"/>
      <c r="AG21" s="479">
        <v>1</v>
      </c>
      <c r="AH21" s="479"/>
      <c r="AI21" s="479"/>
      <c r="AJ21" s="479"/>
      <c r="AK21" s="479"/>
      <c r="AL21" s="479" t="s">
        <v>826</v>
      </c>
      <c r="AM21" s="506" t="s">
        <v>652</v>
      </c>
      <c r="AN21" s="35"/>
      <c r="AO21" s="35"/>
      <c r="AP21" s="35"/>
      <c r="AQ21" s="35"/>
      <c r="AR21" s="35"/>
      <c r="AS21" s="35"/>
      <c r="AT21" s="35"/>
      <c r="AU21" s="35"/>
      <c r="AV21" s="35"/>
      <c r="AW21" s="35"/>
      <c r="AX21" s="35"/>
      <c r="AY21" s="35"/>
      <c r="AZ21" s="35"/>
      <c r="BA21" s="35"/>
      <c r="BB21" s="35"/>
      <c r="BC21" s="35"/>
      <c r="BD21" s="35"/>
      <c r="BE21" s="35"/>
      <c r="BF21" s="35"/>
      <c r="BG21" s="35"/>
      <c r="BH21" s="35"/>
      <c r="BI21" s="35"/>
      <c r="BK21" s="37" t="s">
        <v>139</v>
      </c>
      <c r="BM21" s="35"/>
      <c r="BN21" s="35"/>
      <c r="BO21" s="35"/>
      <c r="BQ21" s="38"/>
      <c r="BR21" s="38"/>
      <c r="BS21" s="39"/>
      <c r="BT21" s="38"/>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row>
    <row r="22" spans="1:100" s="36" customFormat="1" ht="31.5">
      <c r="A22" s="271">
        <v>18</v>
      </c>
      <c r="B22" s="1001"/>
      <c r="C22" s="479" t="s">
        <v>221</v>
      </c>
      <c r="D22" s="488" t="s">
        <v>548</v>
      </c>
      <c r="E22" s="475"/>
      <c r="F22" s="509" t="s">
        <v>550</v>
      </c>
      <c r="G22" s="1002" t="s">
        <v>549</v>
      </c>
      <c r="H22" s="867">
        <v>3</v>
      </c>
      <c r="I22" s="867">
        <v>3</v>
      </c>
      <c r="J22" s="866">
        <v>762</v>
      </c>
      <c r="K22" s="373" t="s">
        <v>134</v>
      </c>
      <c r="L22" s="373" t="s">
        <v>142</v>
      </c>
      <c r="M22" s="373" t="s">
        <v>135</v>
      </c>
      <c r="N22" s="302">
        <v>1400000</v>
      </c>
      <c r="O22" s="302">
        <v>1400000</v>
      </c>
      <c r="P22" s="741"/>
      <c r="Q22" s="1010"/>
      <c r="R22" s="1003"/>
      <c r="S22" s="1003"/>
      <c r="T22" s="490"/>
      <c r="U22" s="490"/>
      <c r="V22" s="1004"/>
      <c r="W22" s="1004"/>
      <c r="X22" s="846"/>
      <c r="Y22" s="490">
        <v>4</v>
      </c>
      <c r="Z22" s="1005"/>
      <c r="AA22" s="1003"/>
      <c r="AB22" s="486"/>
      <c r="AC22" s="489"/>
      <c r="AD22" s="489"/>
      <c r="AE22" s="477">
        <v>1</v>
      </c>
      <c r="AF22" s="478"/>
      <c r="AG22" s="479">
        <v>1</v>
      </c>
      <c r="AH22" s="479"/>
      <c r="AI22" s="479"/>
      <c r="AJ22" s="479"/>
      <c r="AK22" s="479"/>
      <c r="AL22" s="479" t="s">
        <v>826</v>
      </c>
      <c r="AM22" s="507"/>
      <c r="AN22" s="35"/>
      <c r="AO22" s="35"/>
      <c r="AP22" s="35"/>
      <c r="AQ22" s="35"/>
      <c r="AR22" s="35"/>
      <c r="AS22" s="35"/>
      <c r="AT22" s="35"/>
      <c r="AU22" s="35"/>
      <c r="AV22" s="35"/>
      <c r="AW22" s="35"/>
      <c r="AX22" s="35"/>
      <c r="AY22" s="35"/>
      <c r="AZ22" s="35"/>
      <c r="BA22" s="35"/>
      <c r="BB22" s="35"/>
      <c r="BC22" s="35"/>
      <c r="BD22" s="35"/>
      <c r="BE22" s="35"/>
      <c r="BF22" s="35"/>
      <c r="BG22" s="35"/>
      <c r="BH22" s="35"/>
      <c r="BI22" s="35"/>
      <c r="BK22" s="37" t="s">
        <v>140</v>
      </c>
      <c r="BM22" s="35"/>
      <c r="BN22" s="35"/>
      <c r="BO22" s="35"/>
      <c r="BQ22" s="38"/>
      <c r="BR22" s="38"/>
      <c r="BS22" s="39"/>
      <c r="BT22" s="38"/>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row>
    <row r="23" spans="1:100" s="36" customFormat="1" ht="46.5">
      <c r="A23" s="271">
        <v>19</v>
      </c>
      <c r="B23" s="1001"/>
      <c r="C23" s="479" t="s">
        <v>221</v>
      </c>
      <c r="D23" s="488" t="s">
        <v>564</v>
      </c>
      <c r="E23" s="491"/>
      <c r="F23" s="509" t="s">
        <v>630</v>
      </c>
      <c r="G23" s="1002" t="s">
        <v>565</v>
      </c>
      <c r="H23" s="867">
        <v>4</v>
      </c>
      <c r="I23" s="867" t="s">
        <v>373</v>
      </c>
      <c r="J23" s="866">
        <v>4768</v>
      </c>
      <c r="K23" s="373" t="s">
        <v>134</v>
      </c>
      <c r="L23" s="373" t="s">
        <v>142</v>
      </c>
      <c r="M23" s="373" t="s">
        <v>135</v>
      </c>
      <c r="N23" s="304">
        <v>1400000</v>
      </c>
      <c r="O23" s="302">
        <v>1400000</v>
      </c>
      <c r="P23" s="741">
        <v>5075000</v>
      </c>
      <c r="Q23" s="1010">
        <f>N23+N24+N25+N26+N27-P23</f>
        <v>0</v>
      </c>
      <c r="R23" s="1003"/>
      <c r="S23" s="1003"/>
      <c r="T23" s="492"/>
      <c r="U23" s="492"/>
      <c r="V23" s="1004"/>
      <c r="W23" s="1004"/>
      <c r="X23" s="847"/>
      <c r="Y23" s="490">
        <v>4</v>
      </c>
      <c r="Z23" s="1005"/>
      <c r="AA23" s="1003"/>
      <c r="AB23" s="485"/>
      <c r="AC23" s="493"/>
      <c r="AD23" s="493"/>
      <c r="AE23" s="477">
        <v>1</v>
      </c>
      <c r="AF23" s="478"/>
      <c r="AG23" s="479">
        <v>1</v>
      </c>
      <c r="AH23" s="479"/>
      <c r="AI23" s="479"/>
      <c r="AJ23" s="479"/>
      <c r="AK23" s="479"/>
      <c r="AL23" s="479" t="s">
        <v>826</v>
      </c>
      <c r="AM23" s="507"/>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7" t="s">
        <v>141</v>
      </c>
      <c r="BL23" s="35"/>
      <c r="BM23" s="35"/>
      <c r="BN23" s="35"/>
      <c r="BO23" s="35"/>
      <c r="BQ23" s="38"/>
      <c r="BR23" s="38"/>
      <c r="BS23" s="39"/>
      <c r="BT23" s="38"/>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row>
    <row r="24" spans="1:100" s="36" customFormat="1" ht="46.5">
      <c r="A24" s="271">
        <v>20</v>
      </c>
      <c r="B24" s="1001"/>
      <c r="C24" s="479" t="s">
        <v>221</v>
      </c>
      <c r="D24" s="488" t="s">
        <v>564</v>
      </c>
      <c r="E24" s="475"/>
      <c r="F24" s="509" t="s">
        <v>561</v>
      </c>
      <c r="G24" s="1002" t="s">
        <v>566</v>
      </c>
      <c r="H24" s="867">
        <v>2</v>
      </c>
      <c r="I24" s="867">
        <v>1</v>
      </c>
      <c r="J24" s="866">
        <v>747</v>
      </c>
      <c r="K24" s="373" t="s">
        <v>134</v>
      </c>
      <c r="L24" s="373" t="s">
        <v>142</v>
      </c>
      <c r="M24" s="373" t="s">
        <v>135</v>
      </c>
      <c r="N24" s="304">
        <v>700000</v>
      </c>
      <c r="O24" s="304">
        <v>700000</v>
      </c>
      <c r="P24" s="741"/>
      <c r="Q24" s="1010"/>
      <c r="R24" s="1003"/>
      <c r="S24" s="1003"/>
      <c r="T24" s="492"/>
      <c r="U24" s="492"/>
      <c r="V24" s="1004"/>
      <c r="W24" s="1004"/>
      <c r="X24" s="847"/>
      <c r="Y24" s="492">
        <v>2</v>
      </c>
      <c r="Z24" s="1005"/>
      <c r="AA24" s="1003"/>
      <c r="AB24" s="485"/>
      <c r="AC24" s="493"/>
      <c r="AD24" s="493"/>
      <c r="AE24" s="477">
        <v>1</v>
      </c>
      <c r="AF24" s="478"/>
      <c r="AG24" s="479">
        <v>1</v>
      </c>
      <c r="AH24" s="479"/>
      <c r="AI24" s="479"/>
      <c r="AJ24" s="479"/>
      <c r="AK24" s="479"/>
      <c r="AL24" s="479" t="s">
        <v>826</v>
      </c>
      <c r="AM24" s="507"/>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6" t="s">
        <v>165</v>
      </c>
      <c r="BL24" s="35"/>
      <c r="BM24" s="35"/>
      <c r="BN24" s="35"/>
      <c r="BO24" s="35"/>
      <c r="BQ24" s="38"/>
      <c r="BR24" s="38"/>
      <c r="BS24" s="39"/>
      <c r="BT24" s="38"/>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row>
    <row r="25" spans="1:100" s="36" customFormat="1" ht="46.5">
      <c r="A25" s="271">
        <v>21</v>
      </c>
      <c r="B25" s="1001"/>
      <c r="C25" s="479" t="s">
        <v>221</v>
      </c>
      <c r="D25" s="488" t="s">
        <v>564</v>
      </c>
      <c r="E25" s="475"/>
      <c r="F25" s="509" t="s">
        <v>562</v>
      </c>
      <c r="G25" s="1002" t="s">
        <v>567</v>
      </c>
      <c r="H25" s="867">
        <v>2</v>
      </c>
      <c r="I25" s="867" t="s">
        <v>373</v>
      </c>
      <c r="J25" s="866">
        <v>893</v>
      </c>
      <c r="K25" s="373" t="s">
        <v>134</v>
      </c>
      <c r="L25" s="373" t="s">
        <v>142</v>
      </c>
      <c r="M25" s="373" t="s">
        <v>135</v>
      </c>
      <c r="N25" s="304">
        <v>700000</v>
      </c>
      <c r="O25" s="304">
        <v>700000</v>
      </c>
      <c r="P25" s="741"/>
      <c r="Q25" s="1010"/>
      <c r="R25" s="1003"/>
      <c r="S25" s="1003"/>
      <c r="T25" s="492"/>
      <c r="U25" s="492"/>
      <c r="V25" s="1004"/>
      <c r="W25" s="1004"/>
      <c r="X25" s="847"/>
      <c r="Y25" s="492">
        <v>2</v>
      </c>
      <c r="Z25" s="1005"/>
      <c r="AA25" s="1003"/>
      <c r="AB25" s="485"/>
      <c r="AC25" s="493"/>
      <c r="AD25" s="493"/>
      <c r="AE25" s="477">
        <v>1</v>
      </c>
      <c r="AF25" s="478"/>
      <c r="AG25" s="479">
        <v>1</v>
      </c>
      <c r="AH25" s="479"/>
      <c r="AI25" s="479"/>
      <c r="AJ25" s="479"/>
      <c r="AK25" s="479"/>
      <c r="AL25" s="479" t="s">
        <v>826</v>
      </c>
      <c r="AM25" s="507"/>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Q25" s="38"/>
      <c r="BR25" s="38"/>
      <c r="BS25" s="39"/>
      <c r="BT25" s="38"/>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row>
    <row r="26" spans="1:100" s="36" customFormat="1" ht="46.5">
      <c r="A26" s="271">
        <v>22</v>
      </c>
      <c r="B26" s="1001"/>
      <c r="C26" s="479" t="s">
        <v>221</v>
      </c>
      <c r="D26" s="488" t="s">
        <v>564</v>
      </c>
      <c r="E26" s="475"/>
      <c r="F26" s="509" t="s">
        <v>641</v>
      </c>
      <c r="G26" s="1002" t="s">
        <v>568</v>
      </c>
      <c r="H26" s="867">
        <v>2</v>
      </c>
      <c r="I26" s="867" t="s">
        <v>373</v>
      </c>
      <c r="J26" s="866">
        <v>539</v>
      </c>
      <c r="K26" s="373" t="s">
        <v>134</v>
      </c>
      <c r="L26" s="373" t="s">
        <v>142</v>
      </c>
      <c r="M26" s="373" t="s">
        <v>135</v>
      </c>
      <c r="N26" s="304">
        <v>1225000</v>
      </c>
      <c r="O26" s="304">
        <v>1225000</v>
      </c>
      <c r="P26" s="741"/>
      <c r="Q26" s="1010"/>
      <c r="R26" s="1003"/>
      <c r="S26" s="1003"/>
      <c r="T26" s="492"/>
      <c r="U26" s="492"/>
      <c r="V26" s="1004"/>
      <c r="W26" s="1004"/>
      <c r="X26" s="847"/>
      <c r="Y26" s="492">
        <v>3.5</v>
      </c>
      <c r="Z26" s="1005"/>
      <c r="AA26" s="1003"/>
      <c r="AB26" s="485"/>
      <c r="AC26" s="493"/>
      <c r="AD26" s="493"/>
      <c r="AE26" s="477">
        <v>1</v>
      </c>
      <c r="AF26" s="478"/>
      <c r="AG26" s="479">
        <v>1</v>
      </c>
      <c r="AH26" s="479"/>
      <c r="AI26" s="479"/>
      <c r="AJ26" s="479"/>
      <c r="AK26" s="479"/>
      <c r="AL26" s="479" t="s">
        <v>826</v>
      </c>
      <c r="AM26" s="507"/>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Q26" s="38"/>
      <c r="BR26" s="38"/>
      <c r="BS26" s="39"/>
      <c r="BT26" s="38"/>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row>
    <row r="27" spans="1:100" s="36" customFormat="1" ht="46.5">
      <c r="A27" s="271">
        <v>23</v>
      </c>
      <c r="B27" s="1001"/>
      <c r="C27" s="479" t="s">
        <v>221</v>
      </c>
      <c r="D27" s="488" t="s">
        <v>564</v>
      </c>
      <c r="E27" s="475"/>
      <c r="F27" s="509" t="s">
        <v>563</v>
      </c>
      <c r="G27" s="1002" t="s">
        <v>569</v>
      </c>
      <c r="H27" s="867">
        <v>2</v>
      </c>
      <c r="I27" s="867" t="s">
        <v>373</v>
      </c>
      <c r="J27" s="866">
        <v>418</v>
      </c>
      <c r="K27" s="373" t="s">
        <v>134</v>
      </c>
      <c r="L27" s="373" t="s">
        <v>142</v>
      </c>
      <c r="M27" s="373" t="s">
        <v>135</v>
      </c>
      <c r="N27" s="304">
        <v>1050000</v>
      </c>
      <c r="O27" s="304">
        <v>1050000</v>
      </c>
      <c r="P27" s="741"/>
      <c r="Q27" s="1010"/>
      <c r="R27" s="1003"/>
      <c r="S27" s="1003"/>
      <c r="T27" s="492"/>
      <c r="U27" s="492"/>
      <c r="V27" s="1004"/>
      <c r="W27" s="1004"/>
      <c r="X27" s="847"/>
      <c r="Y27" s="492">
        <v>3</v>
      </c>
      <c r="Z27" s="1005"/>
      <c r="AA27" s="1003"/>
      <c r="AB27" s="485"/>
      <c r="AC27" s="493"/>
      <c r="AD27" s="493"/>
      <c r="AE27" s="477">
        <v>1</v>
      </c>
      <c r="AF27" s="478"/>
      <c r="AG27" s="479">
        <v>1</v>
      </c>
      <c r="AH27" s="479"/>
      <c r="AI27" s="479"/>
      <c r="AJ27" s="479"/>
      <c r="AK27" s="479"/>
      <c r="AL27" s="479" t="s">
        <v>826</v>
      </c>
      <c r="AM27" s="507"/>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Q27" s="38"/>
      <c r="BR27" s="38"/>
      <c r="BS27" s="39"/>
      <c r="BT27" s="38"/>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row>
    <row r="28" spans="1:100" s="36" customFormat="1" ht="23.25">
      <c r="A28" s="271">
        <v>24</v>
      </c>
      <c r="B28" s="1006" t="s">
        <v>8</v>
      </c>
      <c r="C28" s="479" t="s">
        <v>221</v>
      </c>
      <c r="D28" s="488" t="s">
        <v>564</v>
      </c>
      <c r="E28" s="475"/>
      <c r="F28" s="509" t="s">
        <v>738</v>
      </c>
      <c r="G28" s="1002" t="s">
        <v>740</v>
      </c>
      <c r="H28" s="867">
        <v>7</v>
      </c>
      <c r="I28" s="867"/>
      <c r="J28" s="866"/>
      <c r="K28" s="373" t="s">
        <v>60</v>
      </c>
      <c r="L28" s="373" t="s">
        <v>111</v>
      </c>
      <c r="M28" s="373"/>
      <c r="N28" s="304">
        <v>48310.23</v>
      </c>
      <c r="O28" s="304">
        <v>48310.23</v>
      </c>
      <c r="P28" s="304">
        <v>48310.23</v>
      </c>
      <c r="Q28" s="476">
        <f>N28-P28</f>
        <v>0</v>
      </c>
      <c r="R28" s="1003"/>
      <c r="S28" s="1003"/>
      <c r="T28" s="492"/>
      <c r="U28" s="490">
        <v>45</v>
      </c>
      <c r="V28" s="1004"/>
      <c r="W28" s="1004"/>
      <c r="X28" s="847"/>
      <c r="Y28" s="492"/>
      <c r="Z28" s="1005"/>
      <c r="AA28" s="1003"/>
      <c r="AB28" s="485"/>
      <c r="AC28" s="493"/>
      <c r="AD28" s="493"/>
      <c r="AE28" s="477">
        <v>1</v>
      </c>
      <c r="AF28" s="478"/>
      <c r="AG28" s="479">
        <v>1</v>
      </c>
      <c r="AH28" s="479"/>
      <c r="AI28" s="479"/>
      <c r="AJ28" s="479"/>
      <c r="AK28" s="479"/>
      <c r="AL28" s="479" t="s">
        <v>826</v>
      </c>
      <c r="AM28" s="974" t="s">
        <v>743</v>
      </c>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Q28" s="38"/>
      <c r="BR28" s="38"/>
      <c r="BS28" s="39"/>
      <c r="BT28" s="38"/>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row>
    <row r="29" spans="1:100" s="36" customFormat="1" ht="46.5">
      <c r="A29" s="271">
        <v>25</v>
      </c>
      <c r="B29" s="1006" t="s">
        <v>8</v>
      </c>
      <c r="C29" s="479" t="s">
        <v>221</v>
      </c>
      <c r="D29" s="488" t="s">
        <v>564</v>
      </c>
      <c r="E29" s="475"/>
      <c r="F29" s="509" t="s">
        <v>739</v>
      </c>
      <c r="G29" s="1002" t="s">
        <v>741</v>
      </c>
      <c r="H29" s="867">
        <v>1</v>
      </c>
      <c r="I29" s="867"/>
      <c r="J29" s="866"/>
      <c r="K29" s="373"/>
      <c r="L29" s="373" t="s">
        <v>140</v>
      </c>
      <c r="M29" s="373"/>
      <c r="N29" s="304">
        <v>7670</v>
      </c>
      <c r="O29" s="304">
        <v>7670</v>
      </c>
      <c r="P29" s="540">
        <v>7670</v>
      </c>
      <c r="Q29" s="476">
        <f>N29-P29</f>
        <v>0</v>
      </c>
      <c r="R29" s="1003"/>
      <c r="S29" s="1003"/>
      <c r="T29" s="492"/>
      <c r="U29" s="492"/>
      <c r="V29" s="1004"/>
      <c r="W29" s="1004"/>
      <c r="X29" s="847"/>
      <c r="Y29" s="492"/>
      <c r="Z29" s="1005"/>
      <c r="AA29" s="1003"/>
      <c r="AB29" s="485"/>
      <c r="AC29" s="493">
        <v>8</v>
      </c>
      <c r="AD29" s="493"/>
      <c r="AE29" s="477">
        <v>1</v>
      </c>
      <c r="AF29" s="478"/>
      <c r="AG29" s="479">
        <v>1</v>
      </c>
      <c r="AH29" s="479"/>
      <c r="AI29" s="479"/>
      <c r="AJ29" s="479"/>
      <c r="AK29" s="479"/>
      <c r="AL29" s="479" t="s">
        <v>826</v>
      </c>
      <c r="AM29" s="974"/>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Q29" s="38"/>
      <c r="BR29" s="38"/>
      <c r="BS29" s="39"/>
      <c r="BT29" s="38"/>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row>
    <row r="30" spans="1:100" s="36" customFormat="1" ht="61.5" customHeight="1">
      <c r="A30" s="271">
        <v>26</v>
      </c>
      <c r="B30" s="1006"/>
      <c r="C30" s="479" t="s">
        <v>221</v>
      </c>
      <c r="D30" s="488" t="s">
        <v>564</v>
      </c>
      <c r="E30" s="475"/>
      <c r="F30" s="1013" t="s">
        <v>828</v>
      </c>
      <c r="G30" s="1002"/>
      <c r="H30" s="867"/>
      <c r="I30" s="867"/>
      <c r="J30" s="866"/>
      <c r="K30" s="373"/>
      <c r="L30" s="373"/>
      <c r="M30" s="373"/>
      <c r="N30" s="304">
        <v>85314</v>
      </c>
      <c r="O30" s="304">
        <v>72300</v>
      </c>
      <c r="P30" s="304">
        <v>85314</v>
      </c>
      <c r="Q30" s="476"/>
      <c r="R30" s="1003"/>
      <c r="S30" s="1003"/>
      <c r="T30" s="492"/>
      <c r="U30" s="492"/>
      <c r="V30" s="1004"/>
      <c r="W30" s="1004"/>
      <c r="X30" s="847"/>
      <c r="Y30" s="492"/>
      <c r="Z30" s="1005"/>
      <c r="AA30" s="1003"/>
      <c r="AB30" s="485"/>
      <c r="AC30" s="493"/>
      <c r="AD30" s="493"/>
      <c r="AE30" s="477"/>
      <c r="AF30" s="478"/>
      <c r="AG30" s="479"/>
      <c r="AH30" s="479"/>
      <c r="AI30" s="479"/>
      <c r="AJ30" s="479"/>
      <c r="AK30" s="479"/>
      <c r="AL30" s="479" t="s">
        <v>826</v>
      </c>
      <c r="AM30" s="854"/>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Q30" s="38"/>
      <c r="BR30" s="38"/>
      <c r="BS30" s="39"/>
      <c r="BT30" s="38"/>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row>
    <row r="31" spans="1:100" s="36" customFormat="1" ht="46.5">
      <c r="A31" s="271">
        <v>27</v>
      </c>
      <c r="B31" s="1001"/>
      <c r="C31" s="479" t="s">
        <v>221</v>
      </c>
      <c r="D31" s="488" t="s">
        <v>576</v>
      </c>
      <c r="E31" s="475"/>
      <c r="F31" s="509" t="s">
        <v>581</v>
      </c>
      <c r="G31" s="1002" t="s">
        <v>577</v>
      </c>
      <c r="H31" s="867">
        <v>1</v>
      </c>
      <c r="I31" s="867" t="s">
        <v>373</v>
      </c>
      <c r="J31" s="866">
        <v>608</v>
      </c>
      <c r="K31" s="373" t="s">
        <v>134</v>
      </c>
      <c r="L31" s="373" t="s">
        <v>166</v>
      </c>
      <c r="M31" s="373" t="s">
        <v>135</v>
      </c>
      <c r="N31" s="305">
        <v>75979.199999999997</v>
      </c>
      <c r="O31" s="741">
        <v>111832.5</v>
      </c>
      <c r="P31" s="741">
        <v>131962.35</v>
      </c>
      <c r="Q31" s="1010">
        <f>N31+N32-P31</f>
        <v>4016.8500000000058</v>
      </c>
      <c r="R31" s="1003"/>
      <c r="S31" s="1003"/>
      <c r="T31" s="492"/>
      <c r="U31" s="492"/>
      <c r="V31" s="1012">
        <v>0.3</v>
      </c>
      <c r="W31" s="1004"/>
      <c r="X31" s="847"/>
      <c r="Y31" s="492"/>
      <c r="Z31" s="1005"/>
      <c r="AA31" s="1003"/>
      <c r="AB31" s="485"/>
      <c r="AC31" s="493"/>
      <c r="AD31" s="493"/>
      <c r="AE31" s="477">
        <v>1</v>
      </c>
      <c r="AF31" s="478"/>
      <c r="AG31" s="479">
        <v>1</v>
      </c>
      <c r="AH31" s="479"/>
      <c r="AI31" s="479"/>
      <c r="AJ31" s="479"/>
      <c r="AK31" s="479"/>
      <c r="AL31" s="479" t="s">
        <v>826</v>
      </c>
      <c r="AM31" s="507"/>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Q31" s="38"/>
      <c r="BR31" s="38"/>
      <c r="BS31" s="39"/>
      <c r="BT31" s="38"/>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row>
    <row r="32" spans="1:100" s="36" customFormat="1" ht="31.5">
      <c r="A32" s="271">
        <v>28</v>
      </c>
      <c r="B32" s="1001"/>
      <c r="C32" s="479" t="s">
        <v>221</v>
      </c>
      <c r="D32" s="488" t="s">
        <v>576</v>
      </c>
      <c r="E32" s="475"/>
      <c r="F32" s="509" t="s">
        <v>583</v>
      </c>
      <c r="G32" s="1002" t="s">
        <v>578</v>
      </c>
      <c r="H32" s="867">
        <v>1</v>
      </c>
      <c r="I32" s="867" t="s">
        <v>373</v>
      </c>
      <c r="J32" s="866">
        <v>694</v>
      </c>
      <c r="K32" s="373" t="s">
        <v>134</v>
      </c>
      <c r="L32" s="373" t="s">
        <v>166</v>
      </c>
      <c r="M32" s="373" t="s">
        <v>135</v>
      </c>
      <c r="N32" s="305">
        <v>60000</v>
      </c>
      <c r="O32" s="741"/>
      <c r="P32" s="741"/>
      <c r="Q32" s="1010"/>
      <c r="R32" s="1003"/>
      <c r="S32" s="1003"/>
      <c r="T32" s="492"/>
      <c r="U32" s="492"/>
      <c r="V32" s="1012">
        <v>0.25</v>
      </c>
      <c r="W32" s="1004"/>
      <c r="X32" s="847"/>
      <c r="Y32" s="492"/>
      <c r="Z32" s="1005"/>
      <c r="AA32" s="1003"/>
      <c r="AB32" s="485"/>
      <c r="AC32" s="493"/>
      <c r="AD32" s="493"/>
      <c r="AE32" s="477">
        <v>1</v>
      </c>
      <c r="AF32" s="478"/>
      <c r="AG32" s="479">
        <v>1</v>
      </c>
      <c r="AH32" s="479"/>
      <c r="AI32" s="479"/>
      <c r="AJ32" s="479"/>
      <c r="AK32" s="479"/>
      <c r="AL32" s="479" t="s">
        <v>826</v>
      </c>
      <c r="AM32" s="507"/>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Q32" s="38"/>
      <c r="BR32" s="38"/>
      <c r="BS32" s="39"/>
      <c r="BT32" s="38"/>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row>
    <row r="33" spans="1:100" s="36" customFormat="1" ht="31.5">
      <c r="A33" s="271">
        <v>29</v>
      </c>
      <c r="B33" s="1001"/>
      <c r="C33" s="479" t="s">
        <v>221</v>
      </c>
      <c r="D33" s="488" t="s">
        <v>576</v>
      </c>
      <c r="E33" s="475"/>
      <c r="F33" s="509" t="s">
        <v>582</v>
      </c>
      <c r="G33" s="1002" t="s">
        <v>579</v>
      </c>
      <c r="H33" s="369">
        <v>1</v>
      </c>
      <c r="I33" s="369" t="s">
        <v>373</v>
      </c>
      <c r="J33" s="866">
        <v>135</v>
      </c>
      <c r="K33" s="373" t="s">
        <v>134</v>
      </c>
      <c r="L33" s="373" t="s">
        <v>166</v>
      </c>
      <c r="M33" s="373" t="s">
        <v>135</v>
      </c>
      <c r="N33" s="305">
        <v>300000</v>
      </c>
      <c r="O33" s="305">
        <v>252867.72</v>
      </c>
      <c r="P33" s="540">
        <v>298383.90000000002</v>
      </c>
      <c r="Q33" s="476">
        <f>N33-P33</f>
        <v>1616.0999999999767</v>
      </c>
      <c r="R33" s="1003"/>
      <c r="S33" s="1003"/>
      <c r="T33" s="492"/>
      <c r="U33" s="492"/>
      <c r="V33" s="1012">
        <v>1.3</v>
      </c>
      <c r="W33" s="1004"/>
      <c r="X33" s="847"/>
      <c r="Y33" s="492"/>
      <c r="Z33" s="1005"/>
      <c r="AA33" s="1003"/>
      <c r="AB33" s="485"/>
      <c r="AC33" s="493"/>
      <c r="AD33" s="493"/>
      <c r="AE33" s="477">
        <v>1</v>
      </c>
      <c r="AF33" s="478"/>
      <c r="AG33" s="479">
        <v>1</v>
      </c>
      <c r="AH33" s="479"/>
      <c r="AI33" s="479"/>
      <c r="AJ33" s="479"/>
      <c r="AK33" s="479"/>
      <c r="AL33" s="479" t="s">
        <v>826</v>
      </c>
      <c r="AM33" s="507"/>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Q33" s="38"/>
      <c r="BR33" s="38"/>
      <c r="BS33" s="39"/>
      <c r="BT33" s="38"/>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row>
    <row r="34" spans="1:100" s="36" customFormat="1" ht="31.5">
      <c r="A34" s="271">
        <v>30</v>
      </c>
      <c r="B34" s="1001"/>
      <c r="C34" s="479" t="s">
        <v>221</v>
      </c>
      <c r="D34" s="488" t="s">
        <v>576</v>
      </c>
      <c r="E34" s="475"/>
      <c r="F34" s="509" t="s">
        <v>584</v>
      </c>
      <c r="G34" s="1002" t="s">
        <v>577</v>
      </c>
      <c r="H34" s="364">
        <v>1</v>
      </c>
      <c r="I34" s="364" t="s">
        <v>373</v>
      </c>
      <c r="J34" s="866">
        <v>608</v>
      </c>
      <c r="K34" s="373" t="s">
        <v>134</v>
      </c>
      <c r="L34" s="373" t="s">
        <v>185</v>
      </c>
      <c r="M34" s="373" t="s">
        <v>135</v>
      </c>
      <c r="N34" s="305">
        <v>100000</v>
      </c>
      <c r="O34" s="741">
        <v>168662.5</v>
      </c>
      <c r="P34" s="741">
        <v>199021.75</v>
      </c>
      <c r="Q34" s="1014">
        <f>N34+N35-P34</f>
        <v>978.25</v>
      </c>
      <c r="R34" s="1003"/>
      <c r="S34" s="1003"/>
      <c r="T34" s="492"/>
      <c r="U34" s="492"/>
      <c r="V34" s="1004"/>
      <c r="W34" s="1004"/>
      <c r="X34" s="847">
        <v>2.0249999999999999</v>
      </c>
      <c r="Y34" s="492"/>
      <c r="Z34" s="1005"/>
      <c r="AA34" s="1003"/>
      <c r="AB34" s="485"/>
      <c r="AC34" s="493"/>
      <c r="AD34" s="493"/>
      <c r="AE34" s="477">
        <v>1</v>
      </c>
      <c r="AF34" s="478"/>
      <c r="AG34" s="479">
        <v>1</v>
      </c>
      <c r="AH34" s="479"/>
      <c r="AI34" s="479"/>
      <c r="AJ34" s="479"/>
      <c r="AK34" s="479"/>
      <c r="AL34" s="479" t="s">
        <v>826</v>
      </c>
      <c r="AM34" s="507"/>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Q34" s="38"/>
      <c r="BR34" s="38"/>
      <c r="BS34" s="39"/>
      <c r="BT34" s="38"/>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row>
    <row r="35" spans="1:100" s="36" customFormat="1" ht="31.5">
      <c r="A35" s="271">
        <v>31</v>
      </c>
      <c r="B35" s="1001"/>
      <c r="C35" s="479" t="s">
        <v>221</v>
      </c>
      <c r="D35" s="488" t="s">
        <v>576</v>
      </c>
      <c r="E35" s="475"/>
      <c r="F35" s="509" t="s">
        <v>585</v>
      </c>
      <c r="G35" s="1002" t="s">
        <v>580</v>
      </c>
      <c r="H35" s="364">
        <v>1</v>
      </c>
      <c r="I35" s="364" t="s">
        <v>373</v>
      </c>
      <c r="J35" s="866">
        <v>889</v>
      </c>
      <c r="K35" s="373" t="s">
        <v>134</v>
      </c>
      <c r="L35" s="373" t="s">
        <v>185</v>
      </c>
      <c r="M35" s="373" t="s">
        <v>135</v>
      </c>
      <c r="N35" s="305">
        <v>100000</v>
      </c>
      <c r="O35" s="741"/>
      <c r="P35" s="741"/>
      <c r="Q35" s="1014"/>
      <c r="R35" s="1003"/>
      <c r="S35" s="1003"/>
      <c r="T35" s="492"/>
      <c r="U35" s="492"/>
      <c r="V35" s="1004"/>
      <c r="W35" s="1004"/>
      <c r="X35" s="847">
        <v>2.25</v>
      </c>
      <c r="Y35" s="492"/>
      <c r="Z35" s="1005"/>
      <c r="AA35" s="1003"/>
      <c r="AB35" s="485"/>
      <c r="AC35" s="493"/>
      <c r="AD35" s="493"/>
      <c r="AE35" s="477">
        <v>1</v>
      </c>
      <c r="AF35" s="478"/>
      <c r="AG35" s="479">
        <v>1</v>
      </c>
      <c r="AH35" s="479"/>
      <c r="AI35" s="479"/>
      <c r="AJ35" s="479"/>
      <c r="AK35" s="479"/>
      <c r="AL35" s="479" t="s">
        <v>826</v>
      </c>
      <c r="AM35" s="507"/>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Q35" s="38"/>
      <c r="BR35" s="38"/>
      <c r="BS35" s="39"/>
      <c r="BT35" s="38"/>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row>
    <row r="36" spans="1:100" s="36" customFormat="1" ht="31.5">
      <c r="A36" s="271">
        <v>32</v>
      </c>
      <c r="B36" s="1001"/>
      <c r="C36" s="479" t="s">
        <v>221</v>
      </c>
      <c r="D36" s="488" t="s">
        <v>602</v>
      </c>
      <c r="E36" s="475"/>
      <c r="F36" s="509" t="s">
        <v>658</v>
      </c>
      <c r="G36" s="1002" t="s">
        <v>603</v>
      </c>
      <c r="H36" s="364">
        <v>1</v>
      </c>
      <c r="I36" s="364" t="s">
        <v>373</v>
      </c>
      <c r="J36" s="866">
        <v>1968</v>
      </c>
      <c r="K36" s="373" t="s">
        <v>134</v>
      </c>
      <c r="L36" s="373" t="s">
        <v>166</v>
      </c>
      <c r="M36" s="373" t="s">
        <v>135</v>
      </c>
      <c r="N36" s="305">
        <v>375000</v>
      </c>
      <c r="O36" s="741">
        <v>1677815.08</v>
      </c>
      <c r="P36" s="741">
        <v>1979821.79</v>
      </c>
      <c r="Q36" s="1010">
        <f>N36+N37+N38+N39+N40+N41+N42+N43+N44+N45+N46-P36</f>
        <v>1178.2099999999627</v>
      </c>
      <c r="R36" s="1003"/>
      <c r="S36" s="1003"/>
      <c r="T36" s="492"/>
      <c r="U36" s="492"/>
      <c r="V36" s="1015">
        <v>7.55</v>
      </c>
      <c r="W36" s="1004"/>
      <c r="X36" s="847"/>
      <c r="Y36" s="492"/>
      <c r="Z36" s="1005"/>
      <c r="AA36" s="1003"/>
      <c r="AB36" s="485"/>
      <c r="AC36" s="493"/>
      <c r="AD36" s="493"/>
      <c r="AE36" s="477">
        <v>1</v>
      </c>
      <c r="AF36" s="478"/>
      <c r="AG36" s="479">
        <v>1</v>
      </c>
      <c r="AH36" s="479"/>
      <c r="AI36" s="479"/>
      <c r="AJ36" s="479"/>
      <c r="AK36" s="479"/>
      <c r="AL36" s="479" t="s">
        <v>826</v>
      </c>
      <c r="AM36" s="507"/>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Q36" s="38"/>
      <c r="BR36" s="38"/>
      <c r="BS36" s="39"/>
      <c r="BT36" s="38"/>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row>
    <row r="37" spans="1:100" s="36" customFormat="1" ht="31.5">
      <c r="A37" s="271">
        <v>33</v>
      </c>
      <c r="B37" s="1001"/>
      <c r="C37" s="479" t="s">
        <v>221</v>
      </c>
      <c r="D37" s="488" t="s">
        <v>602</v>
      </c>
      <c r="E37" s="475"/>
      <c r="F37" s="509" t="s">
        <v>661</v>
      </c>
      <c r="G37" s="1002" t="s">
        <v>604</v>
      </c>
      <c r="H37" s="364">
        <v>1</v>
      </c>
      <c r="I37" s="364" t="s">
        <v>373</v>
      </c>
      <c r="J37" s="866">
        <v>1212</v>
      </c>
      <c r="K37" s="373" t="s">
        <v>134</v>
      </c>
      <c r="L37" s="373" t="s">
        <v>166</v>
      </c>
      <c r="M37" s="373" t="s">
        <v>135</v>
      </c>
      <c r="N37" s="305">
        <v>345000</v>
      </c>
      <c r="O37" s="741"/>
      <c r="P37" s="741"/>
      <c r="Q37" s="1010"/>
      <c r="R37" s="1003"/>
      <c r="S37" s="1003"/>
      <c r="T37" s="492"/>
      <c r="U37" s="492"/>
      <c r="V37" s="1015"/>
      <c r="W37" s="1004"/>
      <c r="X37" s="847"/>
      <c r="Y37" s="492"/>
      <c r="Z37" s="1005"/>
      <c r="AA37" s="1003"/>
      <c r="AB37" s="485"/>
      <c r="AC37" s="493"/>
      <c r="AD37" s="493"/>
      <c r="AE37" s="477">
        <v>1</v>
      </c>
      <c r="AF37" s="478"/>
      <c r="AG37" s="479">
        <v>1</v>
      </c>
      <c r="AH37" s="479"/>
      <c r="AI37" s="479"/>
      <c r="AJ37" s="479"/>
      <c r="AK37" s="479"/>
      <c r="AL37" s="479" t="s">
        <v>826</v>
      </c>
      <c r="AM37" s="507"/>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Q37" s="38"/>
      <c r="BR37" s="38"/>
      <c r="BS37" s="39"/>
      <c r="BT37" s="38"/>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row>
    <row r="38" spans="1:100" s="36" customFormat="1" ht="46.5">
      <c r="A38" s="271">
        <v>34</v>
      </c>
      <c r="B38" s="1001"/>
      <c r="C38" s="479" t="s">
        <v>221</v>
      </c>
      <c r="D38" s="488" t="s">
        <v>602</v>
      </c>
      <c r="E38" s="475"/>
      <c r="F38" s="509" t="s">
        <v>663</v>
      </c>
      <c r="G38" s="1002" t="s">
        <v>605</v>
      </c>
      <c r="H38" s="364">
        <v>1</v>
      </c>
      <c r="I38" s="364">
        <v>1</v>
      </c>
      <c r="J38" s="866">
        <v>277</v>
      </c>
      <c r="K38" s="373" t="s">
        <v>134</v>
      </c>
      <c r="L38" s="373" t="s">
        <v>166</v>
      </c>
      <c r="M38" s="373" t="s">
        <v>135</v>
      </c>
      <c r="N38" s="305">
        <v>200000</v>
      </c>
      <c r="O38" s="741"/>
      <c r="P38" s="741"/>
      <c r="Q38" s="1010"/>
      <c r="R38" s="1003"/>
      <c r="S38" s="1003"/>
      <c r="T38" s="492"/>
      <c r="U38" s="492"/>
      <c r="V38" s="1015"/>
      <c r="W38" s="1004"/>
      <c r="X38" s="847"/>
      <c r="Y38" s="492"/>
      <c r="Z38" s="1005"/>
      <c r="AA38" s="1003"/>
      <c r="AB38" s="485">
        <v>108</v>
      </c>
      <c r="AC38" s="493"/>
      <c r="AD38" s="493"/>
      <c r="AE38" s="477">
        <v>1</v>
      </c>
      <c r="AF38" s="478"/>
      <c r="AG38" s="479">
        <v>1</v>
      </c>
      <c r="AH38" s="479"/>
      <c r="AI38" s="479"/>
      <c r="AJ38" s="479"/>
      <c r="AK38" s="479"/>
      <c r="AL38" s="479" t="s">
        <v>826</v>
      </c>
      <c r="AM38" s="507"/>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Q38" s="38"/>
      <c r="BR38" s="38"/>
      <c r="BS38" s="39"/>
      <c r="BT38" s="38"/>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row>
    <row r="39" spans="1:100" s="36" customFormat="1" ht="31.5">
      <c r="A39" s="271">
        <v>35</v>
      </c>
      <c r="B39" s="1001"/>
      <c r="C39" s="479" t="s">
        <v>221</v>
      </c>
      <c r="D39" s="488" t="s">
        <v>602</v>
      </c>
      <c r="E39" s="475"/>
      <c r="F39" s="509" t="s">
        <v>664</v>
      </c>
      <c r="G39" s="1002" t="s">
        <v>606</v>
      </c>
      <c r="H39" s="364">
        <v>1</v>
      </c>
      <c r="I39" s="364" t="s">
        <v>373</v>
      </c>
      <c r="J39" s="866">
        <v>491</v>
      </c>
      <c r="K39" s="373" t="s">
        <v>134</v>
      </c>
      <c r="L39" s="373" t="s">
        <v>166</v>
      </c>
      <c r="M39" s="373" t="s">
        <v>135</v>
      </c>
      <c r="N39" s="305">
        <v>68000</v>
      </c>
      <c r="O39" s="741"/>
      <c r="P39" s="741"/>
      <c r="Q39" s="1010"/>
      <c r="R39" s="1003"/>
      <c r="S39" s="1003"/>
      <c r="T39" s="492"/>
      <c r="U39" s="492"/>
      <c r="V39" s="1015"/>
      <c r="W39" s="1004"/>
      <c r="X39" s="847"/>
      <c r="Y39" s="492"/>
      <c r="Z39" s="1005"/>
      <c r="AA39" s="1003"/>
      <c r="AB39" s="485"/>
      <c r="AC39" s="493"/>
      <c r="AD39" s="493"/>
      <c r="AE39" s="477">
        <v>1</v>
      </c>
      <c r="AF39" s="478"/>
      <c r="AG39" s="479">
        <v>1</v>
      </c>
      <c r="AH39" s="479"/>
      <c r="AI39" s="479"/>
      <c r="AJ39" s="479"/>
      <c r="AK39" s="479"/>
      <c r="AL39" s="479" t="s">
        <v>826</v>
      </c>
      <c r="AM39" s="5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Q39" s="38"/>
      <c r="BR39" s="38"/>
      <c r="BS39" s="39"/>
      <c r="BT39" s="38"/>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row>
    <row r="40" spans="1:100" s="36" customFormat="1" ht="31.5">
      <c r="A40" s="271">
        <v>36</v>
      </c>
      <c r="B40" s="1001"/>
      <c r="C40" s="479" t="s">
        <v>221</v>
      </c>
      <c r="D40" s="488" t="s">
        <v>602</v>
      </c>
      <c r="E40" s="475"/>
      <c r="F40" s="509" t="s">
        <v>666</v>
      </c>
      <c r="G40" s="1002" t="s">
        <v>607</v>
      </c>
      <c r="H40" s="364">
        <v>1</v>
      </c>
      <c r="I40" s="364" t="s">
        <v>373</v>
      </c>
      <c r="J40" s="866">
        <v>249</v>
      </c>
      <c r="K40" s="373" t="s">
        <v>134</v>
      </c>
      <c r="L40" s="373" t="s">
        <v>166</v>
      </c>
      <c r="M40" s="373" t="s">
        <v>135</v>
      </c>
      <c r="N40" s="305">
        <v>68000</v>
      </c>
      <c r="O40" s="741"/>
      <c r="P40" s="741"/>
      <c r="Q40" s="1010"/>
      <c r="R40" s="1003"/>
      <c r="S40" s="1003"/>
      <c r="T40" s="492"/>
      <c r="U40" s="492"/>
      <c r="V40" s="1015"/>
      <c r="W40" s="1004"/>
      <c r="X40" s="847"/>
      <c r="Y40" s="492"/>
      <c r="Z40" s="1005"/>
      <c r="AA40" s="1003"/>
      <c r="AB40" s="485"/>
      <c r="AC40" s="493"/>
      <c r="AD40" s="493"/>
      <c r="AE40" s="477">
        <v>1</v>
      </c>
      <c r="AF40" s="478"/>
      <c r="AG40" s="479">
        <v>1</v>
      </c>
      <c r="AH40" s="479"/>
      <c r="AI40" s="479"/>
      <c r="AJ40" s="479"/>
      <c r="AK40" s="479"/>
      <c r="AL40" s="479" t="s">
        <v>826</v>
      </c>
      <c r="AM40" s="5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Q40" s="38"/>
      <c r="BR40" s="38"/>
      <c r="BS40" s="39"/>
      <c r="BT40" s="38"/>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row>
    <row r="41" spans="1:100" s="36" customFormat="1" ht="31.5">
      <c r="A41" s="271">
        <v>37</v>
      </c>
      <c r="B41" s="1001"/>
      <c r="C41" s="479" t="s">
        <v>221</v>
      </c>
      <c r="D41" s="488" t="s">
        <v>602</v>
      </c>
      <c r="E41" s="475"/>
      <c r="F41" s="509" t="s">
        <v>665</v>
      </c>
      <c r="G41" s="1002" t="s">
        <v>608</v>
      </c>
      <c r="H41" s="364">
        <v>1</v>
      </c>
      <c r="I41" s="364" t="s">
        <v>373</v>
      </c>
      <c r="J41" s="866">
        <v>1440</v>
      </c>
      <c r="K41" s="373" t="s">
        <v>134</v>
      </c>
      <c r="L41" s="373" t="s">
        <v>166</v>
      </c>
      <c r="M41" s="373" t="s">
        <v>135</v>
      </c>
      <c r="N41" s="305">
        <v>68000</v>
      </c>
      <c r="O41" s="741"/>
      <c r="P41" s="741"/>
      <c r="Q41" s="1010"/>
      <c r="R41" s="1003"/>
      <c r="S41" s="1003"/>
      <c r="T41" s="492"/>
      <c r="U41" s="492"/>
      <c r="V41" s="1015"/>
      <c r="W41" s="1004"/>
      <c r="X41" s="847"/>
      <c r="Y41" s="492"/>
      <c r="Z41" s="1005"/>
      <c r="AA41" s="1003"/>
      <c r="AB41" s="485"/>
      <c r="AC41" s="493"/>
      <c r="AD41" s="493"/>
      <c r="AE41" s="477">
        <v>1</v>
      </c>
      <c r="AF41" s="478"/>
      <c r="AG41" s="479">
        <v>1</v>
      </c>
      <c r="AH41" s="479"/>
      <c r="AI41" s="479"/>
      <c r="AJ41" s="479"/>
      <c r="AK41" s="479"/>
      <c r="AL41" s="479" t="s">
        <v>826</v>
      </c>
      <c r="AM41" s="5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Q41" s="38"/>
      <c r="BR41" s="38"/>
      <c r="BS41" s="39"/>
      <c r="BT41" s="38"/>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row>
    <row r="42" spans="1:100" s="36" customFormat="1" ht="31.5">
      <c r="A42" s="271">
        <v>38</v>
      </c>
      <c r="B42" s="1001"/>
      <c r="C42" s="479" t="s">
        <v>221</v>
      </c>
      <c r="D42" s="488" t="s">
        <v>602</v>
      </c>
      <c r="E42" s="475"/>
      <c r="F42" s="509" t="s">
        <v>662</v>
      </c>
      <c r="G42" s="1002" t="s">
        <v>609</v>
      </c>
      <c r="H42" s="369">
        <v>1</v>
      </c>
      <c r="I42" s="369" t="s">
        <v>373</v>
      </c>
      <c r="J42" s="866">
        <v>524</v>
      </c>
      <c r="K42" s="373" t="s">
        <v>134</v>
      </c>
      <c r="L42" s="373" t="s">
        <v>166</v>
      </c>
      <c r="M42" s="373" t="s">
        <v>135</v>
      </c>
      <c r="N42" s="305">
        <v>217000</v>
      </c>
      <c r="O42" s="741"/>
      <c r="P42" s="741"/>
      <c r="Q42" s="1010"/>
      <c r="R42" s="1003"/>
      <c r="S42" s="1003"/>
      <c r="T42" s="486"/>
      <c r="U42" s="486"/>
      <c r="V42" s="1015"/>
      <c r="W42" s="1004"/>
      <c r="X42" s="848"/>
      <c r="Y42" s="486"/>
      <c r="Z42" s="1005"/>
      <c r="AA42" s="1003"/>
      <c r="AB42" s="485"/>
      <c r="AC42" s="493"/>
      <c r="AD42" s="493"/>
      <c r="AE42" s="477">
        <v>1</v>
      </c>
      <c r="AF42" s="478"/>
      <c r="AG42" s="479">
        <v>1</v>
      </c>
      <c r="AH42" s="479"/>
      <c r="AI42" s="479"/>
      <c r="AJ42" s="479"/>
      <c r="AK42" s="479"/>
      <c r="AL42" s="479" t="s">
        <v>826</v>
      </c>
      <c r="AM42" s="5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Q42" s="38"/>
      <c r="BR42" s="38"/>
      <c r="BS42" s="39"/>
      <c r="BT42" s="38"/>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row>
    <row r="43" spans="1:100" s="36" customFormat="1" ht="31.5">
      <c r="A43" s="271">
        <v>39</v>
      </c>
      <c r="B43" s="1001"/>
      <c r="C43" s="479" t="s">
        <v>221</v>
      </c>
      <c r="D43" s="488" t="s">
        <v>602</v>
      </c>
      <c r="E43" s="475"/>
      <c r="F43" s="509" t="s">
        <v>659</v>
      </c>
      <c r="G43" s="1002" t="s">
        <v>610</v>
      </c>
      <c r="H43" s="369">
        <v>1</v>
      </c>
      <c r="I43" s="369" t="s">
        <v>373</v>
      </c>
      <c r="J43" s="866">
        <v>923</v>
      </c>
      <c r="K43" s="373" t="s">
        <v>134</v>
      </c>
      <c r="L43" s="373" t="s">
        <v>166</v>
      </c>
      <c r="M43" s="373" t="s">
        <v>135</v>
      </c>
      <c r="N43" s="305">
        <v>110000</v>
      </c>
      <c r="O43" s="741"/>
      <c r="P43" s="741"/>
      <c r="Q43" s="1010"/>
      <c r="R43" s="1003"/>
      <c r="S43" s="1003"/>
      <c r="T43" s="492"/>
      <c r="U43" s="492"/>
      <c r="V43" s="1015"/>
      <c r="W43" s="1004"/>
      <c r="X43" s="847"/>
      <c r="Y43" s="492"/>
      <c r="Z43" s="1005"/>
      <c r="AA43" s="1003"/>
      <c r="AB43" s="486"/>
      <c r="AC43" s="489"/>
      <c r="AD43" s="489"/>
      <c r="AE43" s="477">
        <v>1</v>
      </c>
      <c r="AF43" s="478"/>
      <c r="AG43" s="479">
        <v>1</v>
      </c>
      <c r="AH43" s="479"/>
      <c r="AI43" s="479"/>
      <c r="AJ43" s="479"/>
      <c r="AK43" s="479"/>
      <c r="AL43" s="479" t="s">
        <v>826</v>
      </c>
      <c r="AM43" s="5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Q43" s="38"/>
      <c r="BR43" s="38"/>
      <c r="BS43" s="39"/>
      <c r="BT43" s="38"/>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row>
    <row r="44" spans="1:100" s="36" customFormat="1" ht="46.5">
      <c r="A44" s="271">
        <v>40</v>
      </c>
      <c r="B44" s="1001"/>
      <c r="C44" s="479" t="s">
        <v>221</v>
      </c>
      <c r="D44" s="488" t="s">
        <v>602</v>
      </c>
      <c r="E44" s="475"/>
      <c r="F44" s="509" t="s">
        <v>667</v>
      </c>
      <c r="G44" s="1002" t="s">
        <v>611</v>
      </c>
      <c r="H44" s="369">
        <v>1</v>
      </c>
      <c r="I44" s="369">
        <v>1</v>
      </c>
      <c r="J44" s="866">
        <v>2709</v>
      </c>
      <c r="K44" s="373" t="s">
        <v>134</v>
      </c>
      <c r="L44" s="373" t="s">
        <v>185</v>
      </c>
      <c r="M44" s="373" t="s">
        <v>135</v>
      </c>
      <c r="N44" s="305">
        <v>200000</v>
      </c>
      <c r="O44" s="741"/>
      <c r="P44" s="741"/>
      <c r="Q44" s="1010"/>
      <c r="R44" s="1003"/>
      <c r="S44" s="1003"/>
      <c r="T44" s="492"/>
      <c r="U44" s="492"/>
      <c r="V44" s="1015"/>
      <c r="W44" s="1004"/>
      <c r="X44" s="1016">
        <v>6.95</v>
      </c>
      <c r="Y44" s="492"/>
      <c r="Z44" s="1005"/>
      <c r="AA44" s="1003"/>
      <c r="AB44" s="485">
        <v>18</v>
      </c>
      <c r="AC44" s="493"/>
      <c r="AD44" s="493"/>
      <c r="AE44" s="477">
        <v>1</v>
      </c>
      <c r="AF44" s="478"/>
      <c r="AG44" s="479">
        <v>1</v>
      </c>
      <c r="AH44" s="479"/>
      <c r="AI44" s="479"/>
      <c r="AJ44" s="479"/>
      <c r="AK44" s="479"/>
      <c r="AL44" s="479" t="s">
        <v>826</v>
      </c>
      <c r="AM44" s="5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Q44" s="38"/>
      <c r="BR44" s="38"/>
      <c r="BS44" s="39"/>
      <c r="BT44" s="38"/>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row>
    <row r="45" spans="1:100" s="36" customFormat="1" ht="31.5">
      <c r="A45" s="271">
        <v>41</v>
      </c>
      <c r="B45" s="1001"/>
      <c r="C45" s="479" t="s">
        <v>221</v>
      </c>
      <c r="D45" s="488" t="s">
        <v>602</v>
      </c>
      <c r="E45" s="475"/>
      <c r="F45" s="509" t="s">
        <v>668</v>
      </c>
      <c r="G45" s="1002" t="s">
        <v>612</v>
      </c>
      <c r="H45" s="369">
        <v>1</v>
      </c>
      <c r="I45" s="369" t="s">
        <v>373</v>
      </c>
      <c r="J45" s="866">
        <v>1067</v>
      </c>
      <c r="K45" s="373" t="s">
        <v>134</v>
      </c>
      <c r="L45" s="373" t="s">
        <v>185</v>
      </c>
      <c r="M45" s="373" t="s">
        <v>135</v>
      </c>
      <c r="N45" s="305">
        <v>130000</v>
      </c>
      <c r="O45" s="741"/>
      <c r="P45" s="741"/>
      <c r="Q45" s="1010"/>
      <c r="R45" s="1003"/>
      <c r="S45" s="1003"/>
      <c r="T45" s="486"/>
      <c r="U45" s="486"/>
      <c r="V45" s="1015"/>
      <c r="W45" s="494"/>
      <c r="X45" s="1016"/>
      <c r="Y45" s="486"/>
      <c r="Z45" s="1005"/>
      <c r="AA45" s="1003"/>
      <c r="AB45" s="485"/>
      <c r="AC45" s="493"/>
      <c r="AD45" s="493"/>
      <c r="AE45" s="477">
        <v>1</v>
      </c>
      <c r="AF45" s="478"/>
      <c r="AG45" s="479">
        <v>1</v>
      </c>
      <c r="AH45" s="479"/>
      <c r="AI45" s="479"/>
      <c r="AJ45" s="479"/>
      <c r="AK45" s="479"/>
      <c r="AL45" s="479" t="s">
        <v>826</v>
      </c>
      <c r="AM45" s="5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Q45" s="38"/>
      <c r="BR45" s="38"/>
      <c r="BS45" s="39"/>
      <c r="BT45" s="38"/>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row>
    <row r="46" spans="1:100" s="36" customFormat="1" ht="31.5">
      <c r="A46" s="271">
        <v>42</v>
      </c>
      <c r="B46" s="1001"/>
      <c r="C46" s="479" t="s">
        <v>221</v>
      </c>
      <c r="D46" s="488" t="s">
        <v>602</v>
      </c>
      <c r="E46" s="475"/>
      <c r="F46" s="509" t="s">
        <v>660</v>
      </c>
      <c r="G46" s="1002" t="s">
        <v>613</v>
      </c>
      <c r="H46" s="369">
        <v>1</v>
      </c>
      <c r="I46" s="369" t="s">
        <v>373</v>
      </c>
      <c r="J46" s="866">
        <v>3141</v>
      </c>
      <c r="K46" s="373" t="s">
        <v>134</v>
      </c>
      <c r="L46" s="373" t="s">
        <v>185</v>
      </c>
      <c r="M46" s="373" t="s">
        <v>135</v>
      </c>
      <c r="N46" s="305">
        <v>200000</v>
      </c>
      <c r="O46" s="741"/>
      <c r="P46" s="741"/>
      <c r="Q46" s="1010"/>
      <c r="R46" s="1003"/>
      <c r="S46" s="1003"/>
      <c r="T46" s="486"/>
      <c r="U46" s="486"/>
      <c r="V46" s="1015"/>
      <c r="W46" s="494"/>
      <c r="X46" s="1017"/>
      <c r="Y46" s="486"/>
      <c r="Z46" s="1005"/>
      <c r="AA46" s="1003"/>
      <c r="AB46" s="485"/>
      <c r="AC46" s="493"/>
      <c r="AD46" s="493"/>
      <c r="AE46" s="477">
        <v>1</v>
      </c>
      <c r="AF46" s="478"/>
      <c r="AG46" s="479">
        <v>1</v>
      </c>
      <c r="AH46" s="479"/>
      <c r="AI46" s="479"/>
      <c r="AJ46" s="479"/>
      <c r="AK46" s="479"/>
      <c r="AL46" s="479" t="s">
        <v>826</v>
      </c>
      <c r="AM46" s="5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Q46" s="38"/>
      <c r="BR46" s="38"/>
      <c r="BS46" s="39"/>
      <c r="BT46" s="38"/>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row>
    <row r="47" spans="1:100" s="849" customFormat="1" ht="57" customHeight="1">
      <c r="A47" s="1018"/>
      <c r="B47" s="850"/>
      <c r="C47" s="1019"/>
      <c r="D47" s="1019"/>
      <c r="E47" s="850"/>
      <c r="F47" s="1020"/>
      <c r="G47" s="1021"/>
      <c r="H47" s="1022">
        <f>SUM(H4:H46)</f>
        <v>61</v>
      </c>
      <c r="I47" s="1022">
        <f>SUM(I4:I46)</f>
        <v>21</v>
      </c>
      <c r="J47" s="1023">
        <f>SUM(J4:J46)</f>
        <v>36892</v>
      </c>
      <c r="K47" s="1020"/>
      <c r="L47" s="1020"/>
      <c r="M47" s="1020"/>
      <c r="N47" s="1024">
        <f>SUM(N4:N46)</f>
        <v>15334288.23</v>
      </c>
      <c r="O47" s="1024">
        <f>SUM(O4:O46)</f>
        <v>14700546.840000002</v>
      </c>
      <c r="P47" s="1024">
        <f>SUM(P4:P46)</f>
        <v>15326068.8158</v>
      </c>
      <c r="Q47" s="495">
        <f>SUM(Q4:Q46)</f>
        <v>8119.4141999999556</v>
      </c>
      <c r="R47" s="1025">
        <f>SUM(R4:R46)</f>
        <v>3</v>
      </c>
      <c r="S47" s="1025">
        <f>SUM(S4:S46)</f>
        <v>0</v>
      </c>
      <c r="T47" s="1025">
        <f>SUM(T4:T46)</f>
        <v>0</v>
      </c>
      <c r="U47" s="1025">
        <f>SUM(U4:U46)</f>
        <v>49.8</v>
      </c>
      <c r="V47" s="1025">
        <f>SUM(V4:V46)</f>
        <v>9.4</v>
      </c>
      <c r="W47" s="1025">
        <f>SUM(W4:W46)</f>
        <v>0</v>
      </c>
      <c r="X47" s="1026">
        <f>SUM(X4:X46)</f>
        <v>29.224999999999998</v>
      </c>
      <c r="Y47" s="1025">
        <f>SUM(Y4:Y46)</f>
        <v>32</v>
      </c>
      <c r="Z47" s="1025">
        <f>SUM(Z4:Z46)</f>
        <v>0</v>
      </c>
      <c r="AA47" s="1025">
        <f>SUM(AA4:AA46)</f>
        <v>0</v>
      </c>
      <c r="AB47" s="1025">
        <f>SUM(AB4:AB46)</f>
        <v>234</v>
      </c>
      <c r="AC47" s="1025">
        <f>SUM(AC4:AC46)</f>
        <v>13</v>
      </c>
      <c r="AD47" s="1027">
        <f>SUM(AD4:AD46)</f>
        <v>1</v>
      </c>
      <c r="AE47" s="855"/>
      <c r="AF47" s="856"/>
      <c r="AG47" s="354">
        <f>SUM(AG4:AG46)</f>
        <v>41</v>
      </c>
      <c r="AH47" s="354">
        <f>SUM(AH4:AH46)</f>
        <v>0</v>
      </c>
      <c r="AI47" s="354">
        <f>SUM(AI4:AI46)</f>
        <v>0</v>
      </c>
      <c r="AJ47" s="354">
        <f>SUM(AJ4:AJ46)</f>
        <v>0</v>
      </c>
      <c r="AK47" s="880">
        <f>SUM(AK4:AK46)</f>
        <v>0</v>
      </c>
      <c r="AL47" s="857"/>
      <c r="AM47" s="851"/>
      <c r="AN47" s="852"/>
      <c r="AO47" s="852"/>
      <c r="AP47" s="852"/>
      <c r="AQ47" s="852"/>
      <c r="AR47" s="852"/>
      <c r="AS47" s="852"/>
      <c r="AT47" s="852"/>
      <c r="AU47" s="852"/>
      <c r="AV47" s="852"/>
      <c r="AW47" s="852"/>
      <c r="AX47" s="852"/>
      <c r="AY47" s="852"/>
      <c r="AZ47" s="852"/>
      <c r="BA47" s="852"/>
      <c r="BB47" s="852"/>
      <c r="BC47" s="852"/>
      <c r="BD47" s="852"/>
      <c r="BE47" s="852"/>
      <c r="BF47" s="852"/>
      <c r="BG47" s="852"/>
      <c r="BH47" s="852"/>
      <c r="BI47" s="852"/>
      <c r="BJ47" s="852"/>
      <c r="BK47" s="852"/>
      <c r="BL47" s="852"/>
      <c r="BM47" s="852"/>
      <c r="BN47" s="852"/>
      <c r="BO47" s="852"/>
      <c r="BP47" s="852"/>
      <c r="BQ47" s="852"/>
      <c r="BR47" s="852"/>
      <c r="BS47" s="853"/>
      <c r="BT47" s="852"/>
      <c r="BU47" s="852"/>
      <c r="BV47" s="852"/>
      <c r="BW47" s="852"/>
      <c r="BX47" s="852"/>
      <c r="BY47" s="852"/>
      <c r="BZ47" s="852"/>
      <c r="CA47" s="852"/>
      <c r="CB47" s="852"/>
      <c r="CC47" s="852"/>
      <c r="CD47" s="852"/>
      <c r="CE47" s="852"/>
      <c r="CF47" s="852"/>
      <c r="CG47" s="852"/>
      <c r="CH47" s="852"/>
      <c r="CI47" s="852"/>
      <c r="CJ47" s="852"/>
      <c r="CK47" s="852"/>
      <c r="CL47" s="852"/>
      <c r="CM47" s="852"/>
      <c r="CN47" s="852"/>
      <c r="CO47" s="852"/>
      <c r="CP47" s="852"/>
      <c r="CQ47" s="852"/>
      <c r="CR47" s="852"/>
      <c r="CS47" s="852"/>
      <c r="CT47" s="852"/>
      <c r="CU47" s="852"/>
      <c r="CV47" s="852"/>
    </row>
    <row r="48" spans="1:100" s="23" customFormat="1" ht="42.75">
      <c r="B48" s="497"/>
      <c r="C48" s="498"/>
      <c r="D48" s="499"/>
      <c r="E48" s="497"/>
      <c r="F48" s="500"/>
      <c r="G48" s="501"/>
      <c r="H48" s="497"/>
      <c r="I48" s="497"/>
      <c r="J48" s="497"/>
      <c r="K48" s="500"/>
      <c r="L48" s="502"/>
      <c r="M48" s="502"/>
      <c r="N48" s="503"/>
      <c r="O48" s="503"/>
      <c r="P48" s="504"/>
      <c r="Q48" s="500"/>
      <c r="R48" s="975" t="s">
        <v>108</v>
      </c>
      <c r="S48" s="976" t="s">
        <v>109</v>
      </c>
      <c r="T48" s="976" t="s">
        <v>110</v>
      </c>
      <c r="U48" s="976" t="s">
        <v>111</v>
      </c>
      <c r="V48" s="977" t="s">
        <v>166</v>
      </c>
      <c r="W48" s="977" t="s">
        <v>168</v>
      </c>
      <c r="X48" s="977" t="s">
        <v>185</v>
      </c>
      <c r="Y48" s="977" t="s">
        <v>142</v>
      </c>
      <c r="Z48" s="976" t="s">
        <v>112</v>
      </c>
      <c r="AA48" s="976" t="s">
        <v>113</v>
      </c>
      <c r="AB48" s="976" t="s">
        <v>114</v>
      </c>
      <c r="AC48" s="978" t="s">
        <v>115</v>
      </c>
      <c r="AD48" s="979"/>
      <c r="AE48" s="980" t="s">
        <v>116</v>
      </c>
      <c r="AF48" s="981"/>
      <c r="AG48" s="982" t="s">
        <v>1</v>
      </c>
      <c r="AH48" s="983"/>
      <c r="AI48" s="983"/>
      <c r="AJ48" s="983"/>
      <c r="AK48" s="983"/>
      <c r="AL48" s="984"/>
      <c r="AM48" s="508"/>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40"/>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row>
    <row r="49" spans="2:100" s="23" customFormat="1">
      <c r="B49" s="41"/>
      <c r="C49" s="42"/>
      <c r="D49" s="43"/>
      <c r="E49" s="41"/>
      <c r="F49" s="44"/>
      <c r="G49" s="45"/>
      <c r="H49" s="41"/>
      <c r="I49" s="41"/>
      <c r="J49" s="41"/>
      <c r="K49" s="44"/>
      <c r="L49" s="46"/>
      <c r="M49" s="46"/>
      <c r="N49" s="47"/>
      <c r="O49" s="47"/>
      <c r="P49" s="48"/>
      <c r="Q49" s="44"/>
      <c r="R49" s="41"/>
      <c r="S49" s="44"/>
      <c r="T49" s="44"/>
      <c r="U49" s="44"/>
      <c r="V49" s="49"/>
      <c r="W49" s="49"/>
      <c r="X49" s="49"/>
      <c r="Y49" s="49"/>
      <c r="Z49" s="50"/>
      <c r="AE49" s="51"/>
      <c r="AF49" s="52"/>
      <c r="AG49" s="53"/>
      <c r="AH49" s="51"/>
      <c r="AI49" s="53"/>
      <c r="AK49" s="53"/>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40"/>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row>
    <row r="50" spans="2:100" s="23" customFormat="1">
      <c r="B50" s="41"/>
      <c r="C50" s="42"/>
      <c r="D50" s="43"/>
      <c r="E50" s="41"/>
      <c r="F50" s="44"/>
      <c r="G50" s="45"/>
      <c r="H50" s="41"/>
      <c r="I50" s="41"/>
      <c r="J50" s="41"/>
      <c r="K50" s="44"/>
      <c r="L50" s="46"/>
      <c r="M50" s="46"/>
      <c r="N50" s="47"/>
      <c r="O50" s="47"/>
      <c r="P50" s="48"/>
      <c r="Q50" s="44"/>
      <c r="R50" s="41"/>
      <c r="S50" s="44"/>
      <c r="T50" s="44"/>
      <c r="U50" s="44"/>
      <c r="V50" s="49"/>
      <c r="W50" s="49"/>
      <c r="X50" s="49"/>
      <c r="Y50" s="49"/>
      <c r="Z50" s="50"/>
      <c r="AE50" s="51"/>
      <c r="AF50" s="52"/>
      <c r="AG50" s="53"/>
      <c r="AH50" s="51"/>
      <c r="AI50" s="53"/>
      <c r="AK50" s="53"/>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40"/>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row>
    <row r="51" spans="2:100" s="23" customFormat="1">
      <c r="B51" s="41"/>
      <c r="C51" s="42"/>
      <c r="D51" s="43"/>
      <c r="E51" s="41"/>
      <c r="F51" s="44"/>
      <c r="G51" s="45"/>
      <c r="H51" s="41"/>
      <c r="I51" s="41"/>
      <c r="J51" s="41"/>
      <c r="K51" s="44"/>
      <c r="L51" s="46"/>
      <c r="M51" s="46"/>
      <c r="N51" s="47"/>
      <c r="O51" s="47"/>
      <c r="P51" s="48"/>
      <c r="Q51" s="44"/>
      <c r="R51" s="41"/>
      <c r="S51" s="44"/>
      <c r="T51" s="44"/>
      <c r="U51" s="44"/>
      <c r="V51" s="49"/>
      <c r="W51" s="49"/>
      <c r="X51" s="49"/>
      <c r="Y51" s="49"/>
      <c r="Z51" s="50"/>
      <c r="AE51" s="51"/>
      <c r="AF51" s="52"/>
      <c r="AG51" s="53"/>
      <c r="AH51" s="51"/>
      <c r="AI51" s="53"/>
      <c r="AK51" s="53"/>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40"/>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row>
    <row r="52" spans="2:100" s="23" customFormat="1">
      <c r="B52" s="41"/>
      <c r="C52" s="42"/>
      <c r="D52" s="43"/>
      <c r="E52" s="41"/>
      <c r="F52" s="44"/>
      <c r="G52" s="45"/>
      <c r="H52" s="41"/>
      <c r="I52" s="41"/>
      <c r="J52" s="41"/>
      <c r="K52" s="44"/>
      <c r="L52" s="46"/>
      <c r="M52" s="46"/>
      <c r="N52" s="47"/>
      <c r="O52" s="47"/>
      <c r="P52" s="48"/>
      <c r="Q52" s="44"/>
      <c r="R52" s="41"/>
      <c r="S52" s="44"/>
      <c r="T52" s="44"/>
      <c r="U52" s="44"/>
      <c r="V52" s="49"/>
      <c r="W52" s="49"/>
      <c r="X52" s="49"/>
      <c r="Y52" s="49"/>
      <c r="Z52" s="50"/>
      <c r="AE52" s="51"/>
      <c r="AF52" s="52"/>
      <c r="AG52" s="53"/>
      <c r="AH52" s="51"/>
      <c r="AI52" s="53"/>
      <c r="AK52" s="53"/>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40"/>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row>
    <row r="53" spans="2:100" s="23" customFormat="1">
      <c r="B53" s="41"/>
      <c r="C53" s="42"/>
      <c r="D53" s="43"/>
      <c r="E53" s="41"/>
      <c r="F53" s="44"/>
      <c r="G53" s="45"/>
      <c r="H53" s="41"/>
      <c r="I53" s="41"/>
      <c r="J53" s="41"/>
      <c r="K53" s="44"/>
      <c r="L53" s="46"/>
      <c r="M53" s="46"/>
      <c r="N53" s="47"/>
      <c r="O53" s="47"/>
      <c r="P53" s="48"/>
      <c r="Q53" s="44"/>
      <c r="R53" s="41"/>
      <c r="S53" s="44"/>
      <c r="T53" s="44"/>
      <c r="U53" s="44"/>
      <c r="V53" s="49"/>
      <c r="W53" s="49"/>
      <c r="X53" s="49"/>
      <c r="Y53" s="49"/>
      <c r="Z53" s="50"/>
      <c r="AE53" s="51"/>
      <c r="AF53" s="52"/>
      <c r="AG53" s="53"/>
      <c r="AH53" s="51"/>
      <c r="AI53" s="53"/>
      <c r="AK53" s="53"/>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40"/>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row>
    <row r="54" spans="2:100" s="23" customFormat="1">
      <c r="B54" s="41"/>
      <c r="C54" s="42"/>
      <c r="D54" s="43"/>
      <c r="E54" s="41"/>
      <c r="F54" s="44"/>
      <c r="G54" s="45"/>
      <c r="H54" s="41"/>
      <c r="I54" s="41"/>
      <c r="J54" s="41"/>
      <c r="K54" s="44"/>
      <c r="L54" s="46"/>
      <c r="M54" s="46"/>
      <c r="N54" s="47"/>
      <c r="O54" s="47"/>
      <c r="P54" s="48"/>
      <c r="Q54" s="44"/>
      <c r="R54" s="41"/>
      <c r="S54" s="44"/>
      <c r="T54" s="44"/>
      <c r="U54" s="44"/>
      <c r="V54" s="49"/>
      <c r="W54" s="49"/>
      <c r="X54" s="49"/>
      <c r="Y54" s="49"/>
      <c r="Z54" s="50"/>
      <c r="AE54" s="51"/>
      <c r="AF54" s="52"/>
      <c r="AG54" s="53"/>
      <c r="AH54" s="51"/>
      <c r="AI54" s="53"/>
      <c r="AK54" s="53"/>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40"/>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row>
    <row r="55" spans="2:100" s="23" customFormat="1">
      <c r="B55" s="41"/>
      <c r="C55" s="42"/>
      <c r="D55" s="43"/>
      <c r="E55" s="41"/>
      <c r="F55" s="44"/>
      <c r="G55" s="45"/>
      <c r="H55" s="41"/>
      <c r="I55" s="41"/>
      <c r="J55" s="41"/>
      <c r="K55" s="44"/>
      <c r="L55" s="46"/>
      <c r="M55" s="46"/>
      <c r="N55" s="47"/>
      <c r="O55" s="47"/>
      <c r="P55" s="48"/>
      <c r="Q55" s="44"/>
      <c r="R55" s="41"/>
      <c r="S55" s="44"/>
      <c r="T55" s="44"/>
      <c r="U55" s="44"/>
      <c r="V55" s="49"/>
      <c r="W55" s="49"/>
      <c r="X55" s="49"/>
      <c r="Y55" s="49"/>
      <c r="Z55" s="50"/>
      <c r="AE55" s="51"/>
      <c r="AF55" s="52"/>
      <c r="AG55" s="53"/>
      <c r="AH55" s="51"/>
      <c r="AI55" s="53"/>
      <c r="AK55" s="53"/>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40"/>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row>
    <row r="56" spans="2:100" s="23" customFormat="1">
      <c r="B56" s="41"/>
      <c r="C56" s="42"/>
      <c r="D56" s="43"/>
      <c r="E56" s="41"/>
      <c r="F56" s="44"/>
      <c r="G56" s="45"/>
      <c r="H56" s="41"/>
      <c r="I56" s="41"/>
      <c r="J56" s="41"/>
      <c r="K56" s="44"/>
      <c r="L56" s="46"/>
      <c r="M56" s="46"/>
      <c r="N56" s="47"/>
      <c r="O56" s="47"/>
      <c r="P56" s="48"/>
      <c r="Q56" s="44"/>
      <c r="R56" s="41"/>
      <c r="S56" s="44"/>
      <c r="T56" s="44"/>
      <c r="U56" s="44"/>
      <c r="V56" s="49"/>
      <c r="W56" s="49"/>
      <c r="X56" s="49"/>
      <c r="Y56" s="49"/>
      <c r="Z56" s="50"/>
      <c r="AE56" s="51"/>
      <c r="AF56" s="52"/>
      <c r="AG56" s="53"/>
      <c r="AH56" s="51"/>
      <c r="AI56" s="53"/>
      <c r="AK56" s="53"/>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40"/>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row>
    <row r="57" spans="2:100" s="23" customFormat="1">
      <c r="B57" s="41"/>
      <c r="C57" s="42"/>
      <c r="D57" s="43"/>
      <c r="E57" s="41"/>
      <c r="F57" s="44"/>
      <c r="G57" s="45"/>
      <c r="H57" s="41"/>
      <c r="I57" s="41"/>
      <c r="J57" s="41"/>
      <c r="K57" s="44"/>
      <c r="L57" s="46"/>
      <c r="M57" s="46"/>
      <c r="N57" s="47"/>
      <c r="O57" s="47"/>
      <c r="P57" s="48"/>
      <c r="Q57" s="44"/>
      <c r="R57" s="41"/>
      <c r="S57" s="44"/>
      <c r="T57" s="44"/>
      <c r="U57" s="44"/>
      <c r="V57" s="49"/>
      <c r="W57" s="49"/>
      <c r="X57" s="49"/>
      <c r="Y57" s="49"/>
      <c r="Z57" s="50"/>
      <c r="AE57" s="51"/>
      <c r="AF57" s="52"/>
      <c r="AG57" s="53"/>
      <c r="AH57" s="51"/>
      <c r="AI57" s="53"/>
      <c r="AK57" s="53"/>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40"/>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row>
    <row r="58" spans="2:100" s="23" customFormat="1">
      <c r="B58" s="41"/>
      <c r="C58" s="42"/>
      <c r="D58" s="43"/>
      <c r="E58" s="41"/>
      <c r="F58" s="44"/>
      <c r="G58" s="45"/>
      <c r="H58" s="41"/>
      <c r="I58" s="41"/>
      <c r="J58" s="41"/>
      <c r="K58" s="44"/>
      <c r="L58" s="46"/>
      <c r="M58" s="46"/>
      <c r="N58" s="47"/>
      <c r="O58" s="47"/>
      <c r="P58" s="48"/>
      <c r="Q58" s="44"/>
      <c r="R58" s="41"/>
      <c r="S58" s="44"/>
      <c r="T58" s="44"/>
      <c r="U58" s="44"/>
      <c r="V58" s="49"/>
      <c r="W58" s="49"/>
      <c r="X58" s="49"/>
      <c r="Y58" s="49"/>
      <c r="Z58" s="50"/>
      <c r="AE58" s="51"/>
      <c r="AF58" s="52"/>
      <c r="AG58" s="53"/>
      <c r="AH58" s="51"/>
      <c r="AI58" s="53"/>
      <c r="AK58" s="53"/>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40"/>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row>
    <row r="59" spans="2:100" s="23" customFormat="1">
      <c r="B59" s="41"/>
      <c r="C59" s="42"/>
      <c r="D59" s="43"/>
      <c r="E59" s="41"/>
      <c r="F59" s="44"/>
      <c r="G59" s="45"/>
      <c r="H59" s="41"/>
      <c r="I59" s="41"/>
      <c r="J59" s="41"/>
      <c r="K59" s="44"/>
      <c r="L59" s="46"/>
      <c r="M59" s="46"/>
      <c r="N59" s="47"/>
      <c r="O59" s="47"/>
      <c r="P59" s="48"/>
      <c r="Q59" s="44"/>
      <c r="R59" s="41"/>
      <c r="S59" s="44"/>
      <c r="T59" s="44"/>
      <c r="U59" s="44"/>
      <c r="V59" s="49"/>
      <c r="W59" s="49"/>
      <c r="X59" s="49"/>
      <c r="Y59" s="49"/>
      <c r="Z59" s="50"/>
      <c r="AE59" s="51"/>
      <c r="AF59" s="52"/>
      <c r="AG59" s="53"/>
      <c r="AH59" s="51"/>
      <c r="AI59" s="53"/>
      <c r="AK59" s="53"/>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40"/>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row>
    <row r="60" spans="2:100" s="23" customFormat="1">
      <c r="B60" s="41"/>
      <c r="C60" s="42"/>
      <c r="D60" s="43"/>
      <c r="E60" s="41"/>
      <c r="F60" s="44"/>
      <c r="G60" s="45"/>
      <c r="H60" s="41"/>
      <c r="I60" s="41"/>
      <c r="J60" s="41"/>
      <c r="K60" s="44"/>
      <c r="L60" s="46"/>
      <c r="M60" s="46"/>
      <c r="N60" s="47"/>
      <c r="O60" s="47"/>
      <c r="P60" s="48"/>
      <c r="Q60" s="44"/>
      <c r="R60" s="41"/>
      <c r="S60" s="44"/>
      <c r="T60" s="44"/>
      <c r="U60" s="44"/>
      <c r="V60" s="49"/>
      <c r="W60" s="49"/>
      <c r="X60" s="49"/>
      <c r="Y60" s="49"/>
      <c r="Z60" s="50"/>
      <c r="AE60" s="51"/>
      <c r="AF60" s="52"/>
      <c r="AG60" s="53"/>
      <c r="AH60" s="51"/>
      <c r="AI60" s="53"/>
      <c r="AK60" s="53"/>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40"/>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row>
    <row r="61" spans="2:100" s="23" customFormat="1">
      <c r="B61" s="41"/>
      <c r="C61" s="42"/>
      <c r="D61" s="43"/>
      <c r="E61" s="41"/>
      <c r="F61" s="44"/>
      <c r="G61" s="45"/>
      <c r="H61" s="41"/>
      <c r="I61" s="41"/>
      <c r="J61" s="41"/>
      <c r="K61" s="44"/>
      <c r="L61" s="46"/>
      <c r="M61" s="46"/>
      <c r="N61" s="47"/>
      <c r="O61" s="47"/>
      <c r="P61" s="48"/>
      <c r="Q61" s="44"/>
      <c r="R61" s="41"/>
      <c r="S61" s="44"/>
      <c r="T61" s="44"/>
      <c r="U61" s="44"/>
      <c r="V61" s="49"/>
      <c r="W61" s="49"/>
      <c r="X61" s="49"/>
      <c r="Y61" s="49"/>
      <c r="Z61" s="50"/>
      <c r="AE61" s="51"/>
      <c r="AF61" s="52"/>
      <c r="AG61" s="53"/>
      <c r="AH61" s="51"/>
      <c r="AI61" s="53"/>
      <c r="AK61" s="53"/>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40"/>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row>
    <row r="62" spans="2:100" s="23" customFormat="1">
      <c r="B62" s="41"/>
      <c r="C62" s="42"/>
      <c r="D62" s="43"/>
      <c r="E62" s="41"/>
      <c r="F62" s="44"/>
      <c r="G62" s="45"/>
      <c r="H62" s="41"/>
      <c r="I62" s="41"/>
      <c r="J62" s="41"/>
      <c r="K62" s="44"/>
      <c r="L62" s="46"/>
      <c r="M62" s="46"/>
      <c r="N62" s="47"/>
      <c r="O62" s="47"/>
      <c r="P62" s="48"/>
      <c r="Q62" s="44"/>
      <c r="R62" s="41"/>
      <c r="S62" s="44"/>
      <c r="T62" s="44"/>
      <c r="U62" s="44"/>
      <c r="V62" s="49"/>
      <c r="W62" s="49"/>
      <c r="X62" s="49"/>
      <c r="Y62" s="49"/>
      <c r="Z62" s="50"/>
      <c r="AE62" s="51"/>
      <c r="AF62" s="52"/>
      <c r="AG62" s="53"/>
      <c r="AH62" s="51"/>
      <c r="AI62" s="53"/>
      <c r="AK62" s="53"/>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40"/>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row>
    <row r="63" spans="2:100" s="23" customFormat="1">
      <c r="B63" s="41"/>
      <c r="C63" s="42"/>
      <c r="D63" s="43"/>
      <c r="E63" s="41"/>
      <c r="F63" s="44"/>
      <c r="G63" s="45"/>
      <c r="H63" s="41"/>
      <c r="I63" s="41"/>
      <c r="J63" s="41"/>
      <c r="K63" s="44"/>
      <c r="L63" s="46"/>
      <c r="M63" s="46"/>
      <c r="N63" s="47"/>
      <c r="O63" s="47"/>
      <c r="P63" s="48"/>
      <c r="Q63" s="44"/>
      <c r="R63" s="41"/>
      <c r="S63" s="44"/>
      <c r="T63" s="44"/>
      <c r="U63" s="44"/>
      <c r="V63" s="49"/>
      <c r="W63" s="49"/>
      <c r="X63" s="49"/>
      <c r="Y63" s="49"/>
      <c r="Z63" s="50"/>
      <c r="AE63" s="51"/>
      <c r="AF63" s="52"/>
      <c r="AG63" s="53"/>
      <c r="AH63" s="51"/>
      <c r="AI63" s="53"/>
      <c r="AK63" s="53"/>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40"/>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row>
    <row r="64" spans="2:100" s="23" customFormat="1">
      <c r="B64" s="41"/>
      <c r="C64" s="42"/>
      <c r="D64" s="43"/>
      <c r="E64" s="41"/>
      <c r="F64" s="44"/>
      <c r="G64" s="45"/>
      <c r="H64" s="41"/>
      <c r="I64" s="41"/>
      <c r="J64" s="41"/>
      <c r="K64" s="44"/>
      <c r="L64" s="46"/>
      <c r="M64" s="46"/>
      <c r="N64" s="47"/>
      <c r="O64" s="47"/>
      <c r="P64" s="48"/>
      <c r="Q64" s="44"/>
      <c r="R64" s="41"/>
      <c r="S64" s="44"/>
      <c r="T64" s="44"/>
      <c r="U64" s="44"/>
      <c r="V64" s="49"/>
      <c r="W64" s="49"/>
      <c r="X64" s="49"/>
      <c r="Y64" s="49"/>
      <c r="Z64" s="50"/>
      <c r="AE64" s="51"/>
      <c r="AF64" s="52"/>
      <c r="AG64" s="53"/>
      <c r="AH64" s="51"/>
      <c r="AI64" s="53"/>
      <c r="AK64" s="53"/>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40"/>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row>
    <row r="65" spans="2:100" s="23" customFormat="1">
      <c r="B65" s="41"/>
      <c r="C65" s="42"/>
      <c r="D65" s="43"/>
      <c r="E65" s="41"/>
      <c r="F65" s="44"/>
      <c r="G65" s="45"/>
      <c r="H65" s="41"/>
      <c r="I65" s="41"/>
      <c r="J65" s="41"/>
      <c r="K65" s="44"/>
      <c r="L65" s="46"/>
      <c r="M65" s="46"/>
      <c r="N65" s="47"/>
      <c r="O65" s="47"/>
      <c r="P65" s="48"/>
      <c r="Q65" s="44"/>
      <c r="R65" s="41"/>
      <c r="S65" s="44"/>
      <c r="T65" s="44"/>
      <c r="U65" s="44"/>
      <c r="V65" s="49"/>
      <c r="W65" s="49"/>
      <c r="X65" s="49"/>
      <c r="Y65" s="49"/>
      <c r="Z65" s="50"/>
      <c r="AE65" s="51"/>
      <c r="AF65" s="52"/>
      <c r="AG65" s="53"/>
      <c r="AH65" s="51"/>
      <c r="AI65" s="53"/>
      <c r="AK65" s="53"/>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40"/>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row>
    <row r="66" spans="2:100" s="23" customFormat="1">
      <c r="B66" s="41"/>
      <c r="C66" s="42"/>
      <c r="D66" s="43"/>
      <c r="E66" s="41"/>
      <c r="F66" s="44"/>
      <c r="G66" s="45"/>
      <c r="H66" s="41"/>
      <c r="I66" s="41"/>
      <c r="J66" s="41"/>
      <c r="K66" s="44"/>
      <c r="L66" s="46"/>
      <c r="M66" s="46"/>
      <c r="N66" s="47"/>
      <c r="O66" s="47"/>
      <c r="P66" s="48"/>
      <c r="Q66" s="44"/>
      <c r="R66" s="41"/>
      <c r="S66" s="44"/>
      <c r="T66" s="44"/>
      <c r="U66" s="44"/>
      <c r="V66" s="49"/>
      <c r="W66" s="49"/>
      <c r="X66" s="49"/>
      <c r="Y66" s="49"/>
      <c r="Z66" s="50"/>
      <c r="AE66" s="51"/>
      <c r="AF66" s="52"/>
      <c r="AG66" s="53"/>
      <c r="AH66" s="51"/>
      <c r="AI66" s="53"/>
      <c r="AK66" s="53"/>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40"/>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row>
    <row r="67" spans="2:100" s="23" customFormat="1">
      <c r="B67" s="41"/>
      <c r="C67" s="42"/>
      <c r="D67" s="43"/>
      <c r="E67" s="41"/>
      <c r="F67" s="44"/>
      <c r="G67" s="45"/>
      <c r="H67" s="41"/>
      <c r="I67" s="41"/>
      <c r="J67" s="41"/>
      <c r="K67" s="44"/>
      <c r="L67" s="46"/>
      <c r="M67" s="46"/>
      <c r="N67" s="47"/>
      <c r="O67" s="47"/>
      <c r="P67" s="48"/>
      <c r="Q67" s="44"/>
      <c r="R67" s="41"/>
      <c r="S67" s="44"/>
      <c r="T67" s="44"/>
      <c r="U67" s="44"/>
      <c r="V67" s="49"/>
      <c r="W67" s="49"/>
      <c r="X67" s="49"/>
      <c r="Y67" s="49"/>
      <c r="Z67" s="50"/>
      <c r="AE67" s="51"/>
      <c r="AF67" s="52"/>
      <c r="AG67" s="53"/>
      <c r="AH67" s="51"/>
      <c r="AI67" s="53"/>
      <c r="AK67" s="53"/>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40"/>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row>
    <row r="68" spans="2:100" s="23" customFormat="1">
      <c r="B68" s="41"/>
      <c r="C68" s="42"/>
      <c r="D68" s="43"/>
      <c r="E68" s="41"/>
      <c r="F68" s="44"/>
      <c r="G68" s="45"/>
      <c r="H68" s="41"/>
      <c r="I68" s="41"/>
      <c r="J68" s="41"/>
      <c r="K68" s="44"/>
      <c r="L68" s="46"/>
      <c r="M68" s="46"/>
      <c r="N68" s="47"/>
      <c r="O68" s="47"/>
      <c r="P68" s="48"/>
      <c r="Q68" s="44"/>
      <c r="R68" s="41"/>
      <c r="S68" s="44"/>
      <c r="T68" s="44"/>
      <c r="U68" s="44"/>
      <c r="V68" s="49"/>
      <c r="W68" s="49"/>
      <c r="X68" s="49"/>
      <c r="Y68" s="49"/>
      <c r="Z68" s="50"/>
      <c r="AE68" s="51"/>
      <c r="AF68" s="52"/>
      <c r="AG68" s="53"/>
      <c r="AH68" s="51"/>
      <c r="AI68" s="53"/>
      <c r="AK68" s="53"/>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40"/>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row>
    <row r="69" spans="2:100" s="23" customFormat="1">
      <c r="B69" s="41"/>
      <c r="C69" s="42"/>
      <c r="D69" s="43"/>
      <c r="E69" s="41"/>
      <c r="F69" s="44"/>
      <c r="G69" s="45"/>
      <c r="H69" s="41"/>
      <c r="I69" s="41"/>
      <c r="J69" s="41"/>
      <c r="K69" s="44"/>
      <c r="L69" s="46"/>
      <c r="M69" s="46"/>
      <c r="N69" s="47"/>
      <c r="O69" s="47"/>
      <c r="P69" s="48"/>
      <c r="Q69" s="44"/>
      <c r="R69" s="41"/>
      <c r="S69" s="44"/>
      <c r="T69" s="44"/>
      <c r="U69" s="44"/>
      <c r="V69" s="49"/>
      <c r="W69" s="49"/>
      <c r="X69" s="49"/>
      <c r="Y69" s="49"/>
      <c r="Z69" s="50"/>
      <c r="AE69" s="51"/>
      <c r="AF69" s="52"/>
      <c r="AG69" s="53"/>
      <c r="AH69" s="51"/>
      <c r="AI69" s="53"/>
      <c r="AK69" s="53"/>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40"/>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row>
    <row r="70" spans="2:100" s="23" customFormat="1">
      <c r="B70" s="41"/>
      <c r="C70" s="42"/>
      <c r="D70" s="43"/>
      <c r="E70" s="41"/>
      <c r="F70" s="44"/>
      <c r="G70" s="45"/>
      <c r="H70" s="41"/>
      <c r="I70" s="41"/>
      <c r="J70" s="41"/>
      <c r="K70" s="44"/>
      <c r="L70" s="46"/>
      <c r="M70" s="46"/>
      <c r="N70" s="47"/>
      <c r="O70" s="47"/>
      <c r="P70" s="48"/>
      <c r="Q70" s="44"/>
      <c r="R70" s="41"/>
      <c r="S70" s="44"/>
      <c r="T70" s="44"/>
      <c r="U70" s="44"/>
      <c r="V70" s="49"/>
      <c r="W70" s="49"/>
      <c r="X70" s="49"/>
      <c r="Y70" s="49"/>
      <c r="Z70" s="50"/>
      <c r="AE70" s="51"/>
      <c r="AF70" s="52"/>
      <c r="AG70" s="53"/>
      <c r="AH70" s="51"/>
      <c r="AI70" s="53"/>
      <c r="AK70" s="53"/>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40"/>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row>
    <row r="71" spans="2:100" s="23" customFormat="1">
      <c r="B71" s="41"/>
      <c r="C71" s="42"/>
      <c r="D71" s="43"/>
      <c r="E71" s="41"/>
      <c r="F71" s="44"/>
      <c r="G71" s="45"/>
      <c r="H71" s="41"/>
      <c r="I71" s="41"/>
      <c r="J71" s="41"/>
      <c r="K71" s="44"/>
      <c r="L71" s="46"/>
      <c r="M71" s="46"/>
      <c r="N71" s="47"/>
      <c r="O71" s="47"/>
      <c r="P71" s="48"/>
      <c r="Q71" s="44"/>
      <c r="R71" s="41"/>
      <c r="S71" s="44"/>
      <c r="T71" s="44"/>
      <c r="U71" s="44"/>
      <c r="V71" s="49"/>
      <c r="W71" s="49"/>
      <c r="X71" s="49"/>
      <c r="Y71" s="49"/>
      <c r="Z71" s="50"/>
      <c r="AE71" s="51"/>
      <c r="AF71" s="52"/>
      <c r="AG71" s="53"/>
      <c r="AH71" s="51"/>
      <c r="AI71" s="53"/>
      <c r="AK71" s="53"/>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40"/>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row>
    <row r="72" spans="2:100" s="23" customFormat="1">
      <c r="B72" s="41"/>
      <c r="C72" s="42"/>
      <c r="D72" s="43"/>
      <c r="E72" s="41"/>
      <c r="F72" s="44"/>
      <c r="G72" s="45"/>
      <c r="H72" s="41"/>
      <c r="I72" s="41"/>
      <c r="J72" s="41"/>
      <c r="K72" s="44"/>
      <c r="L72" s="46"/>
      <c r="M72" s="46"/>
      <c r="N72" s="47"/>
      <c r="O72" s="47"/>
      <c r="P72" s="48"/>
      <c r="Q72" s="44"/>
      <c r="R72" s="41"/>
      <c r="S72" s="44"/>
      <c r="T72" s="44"/>
      <c r="U72" s="44"/>
      <c r="V72" s="49"/>
      <c r="W72" s="49"/>
      <c r="X72" s="49"/>
      <c r="Y72" s="49"/>
      <c r="Z72" s="50"/>
      <c r="AE72" s="51"/>
      <c r="AF72" s="52"/>
      <c r="AG72" s="53"/>
      <c r="AH72" s="51"/>
      <c r="AI72" s="53"/>
      <c r="AK72" s="53"/>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40"/>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row>
    <row r="73" spans="2:100" s="23" customFormat="1">
      <c r="B73" s="41"/>
      <c r="C73" s="42"/>
      <c r="D73" s="43"/>
      <c r="E73" s="41"/>
      <c r="F73" s="44"/>
      <c r="G73" s="45"/>
      <c r="H73" s="41"/>
      <c r="I73" s="41"/>
      <c r="J73" s="41"/>
      <c r="K73" s="44"/>
      <c r="L73" s="46"/>
      <c r="M73" s="46"/>
      <c r="N73" s="47"/>
      <c r="O73" s="47"/>
      <c r="P73" s="48"/>
      <c r="Q73" s="44"/>
      <c r="R73" s="41"/>
      <c r="S73" s="44"/>
      <c r="T73" s="44"/>
      <c r="U73" s="44"/>
      <c r="V73" s="49"/>
      <c r="W73" s="49"/>
      <c r="X73" s="49"/>
      <c r="Y73" s="49"/>
      <c r="Z73" s="50"/>
      <c r="AE73" s="51"/>
      <c r="AF73" s="52"/>
      <c r="AG73" s="53"/>
      <c r="AH73" s="51"/>
      <c r="AI73" s="53"/>
      <c r="AK73" s="53"/>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40"/>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row>
    <row r="74" spans="2:100" s="23" customFormat="1">
      <c r="B74" s="41"/>
      <c r="C74" s="42"/>
      <c r="D74" s="43"/>
      <c r="E74" s="41"/>
      <c r="F74" s="44"/>
      <c r="G74" s="45"/>
      <c r="H74" s="41"/>
      <c r="I74" s="41"/>
      <c r="J74" s="41"/>
      <c r="K74" s="44"/>
      <c r="L74" s="46"/>
      <c r="M74" s="46"/>
      <c r="N74" s="47"/>
      <c r="O74" s="47"/>
      <c r="P74" s="48"/>
      <c r="Q74" s="44"/>
      <c r="R74" s="41"/>
      <c r="S74" s="44"/>
      <c r="T74" s="44"/>
      <c r="U74" s="44"/>
      <c r="V74" s="49"/>
      <c r="W74" s="49"/>
      <c r="X74" s="49"/>
      <c r="Y74" s="49"/>
      <c r="Z74" s="50"/>
      <c r="AE74" s="51"/>
      <c r="AF74" s="52"/>
      <c r="AG74" s="53"/>
      <c r="AH74" s="51"/>
      <c r="AI74" s="53"/>
      <c r="AK74" s="53"/>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40"/>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row>
    <row r="75" spans="2:100" s="23" customFormat="1">
      <c r="B75" s="41"/>
      <c r="C75" s="42"/>
      <c r="D75" s="43"/>
      <c r="E75" s="41"/>
      <c r="F75" s="44"/>
      <c r="G75" s="45"/>
      <c r="H75" s="41"/>
      <c r="I75" s="41"/>
      <c r="J75" s="41"/>
      <c r="K75" s="44"/>
      <c r="L75" s="46"/>
      <c r="M75" s="46"/>
      <c r="N75" s="47"/>
      <c r="O75" s="47"/>
      <c r="P75" s="48"/>
      <c r="Q75" s="44"/>
      <c r="R75" s="41"/>
      <c r="S75" s="44"/>
      <c r="T75" s="44"/>
      <c r="U75" s="44"/>
      <c r="V75" s="49"/>
      <c r="W75" s="49"/>
      <c r="X75" s="49"/>
      <c r="Y75" s="49"/>
      <c r="Z75" s="50"/>
      <c r="AE75" s="51"/>
      <c r="AF75" s="52"/>
      <c r="AG75" s="53"/>
      <c r="AH75" s="51"/>
      <c r="AI75" s="53"/>
      <c r="AK75" s="53"/>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40"/>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row>
    <row r="76" spans="2:100" s="23" customFormat="1">
      <c r="B76" s="41"/>
      <c r="C76" s="42"/>
      <c r="D76" s="43"/>
      <c r="E76" s="41"/>
      <c r="F76" s="44"/>
      <c r="G76" s="45"/>
      <c r="H76" s="41"/>
      <c r="I76" s="41"/>
      <c r="J76" s="41"/>
      <c r="K76" s="44"/>
      <c r="L76" s="46"/>
      <c r="M76" s="46"/>
      <c r="N76" s="47"/>
      <c r="O76" s="47"/>
      <c r="P76" s="48"/>
      <c r="Q76" s="44"/>
      <c r="R76" s="41"/>
      <c r="S76" s="44"/>
      <c r="T76" s="44"/>
      <c r="U76" s="44"/>
      <c r="V76" s="49"/>
      <c r="W76" s="49"/>
      <c r="X76" s="49"/>
      <c r="Y76" s="49"/>
      <c r="Z76" s="50"/>
      <c r="AE76" s="51"/>
      <c r="AF76" s="52"/>
      <c r="AG76" s="53"/>
      <c r="AH76" s="51"/>
      <c r="AI76" s="53"/>
      <c r="AK76" s="53"/>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40"/>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row>
    <row r="77" spans="2:100" s="23" customFormat="1">
      <c r="B77" s="41"/>
      <c r="C77" s="42"/>
      <c r="D77" s="43"/>
      <c r="E77" s="41"/>
      <c r="F77" s="44"/>
      <c r="G77" s="45"/>
      <c r="H77" s="41"/>
      <c r="I77" s="41"/>
      <c r="J77" s="41"/>
      <c r="K77" s="44"/>
      <c r="L77" s="46"/>
      <c r="M77" s="46"/>
      <c r="N77" s="47"/>
      <c r="O77" s="47"/>
      <c r="P77" s="48"/>
      <c r="Q77" s="44"/>
      <c r="R77" s="41"/>
      <c r="S77" s="44"/>
      <c r="T77" s="44"/>
      <c r="U77" s="44"/>
      <c r="V77" s="49"/>
      <c r="W77" s="49"/>
      <c r="X77" s="49"/>
      <c r="Y77" s="49"/>
      <c r="Z77" s="50"/>
      <c r="AE77" s="51"/>
      <c r="AF77" s="52"/>
      <c r="AG77" s="53"/>
      <c r="AH77" s="51"/>
      <c r="AI77" s="53"/>
      <c r="AK77" s="53"/>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40"/>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row>
    <row r="78" spans="2:100" s="23" customFormat="1">
      <c r="B78" s="41"/>
      <c r="C78" s="42"/>
      <c r="D78" s="43"/>
      <c r="E78" s="41"/>
      <c r="F78" s="44"/>
      <c r="G78" s="45"/>
      <c r="H78" s="41"/>
      <c r="I78" s="41"/>
      <c r="J78" s="41"/>
      <c r="K78" s="44"/>
      <c r="L78" s="46"/>
      <c r="M78" s="46"/>
      <c r="N78" s="47"/>
      <c r="O78" s="47"/>
      <c r="P78" s="48"/>
      <c r="Q78" s="44"/>
      <c r="R78" s="41"/>
      <c r="S78" s="44"/>
      <c r="T78" s="44"/>
      <c r="U78" s="44"/>
      <c r="V78" s="49"/>
      <c r="W78" s="49"/>
      <c r="X78" s="49"/>
      <c r="Y78" s="49"/>
      <c r="Z78" s="50"/>
      <c r="AE78" s="51"/>
      <c r="AF78" s="52"/>
      <c r="AG78" s="53"/>
      <c r="AH78" s="51"/>
      <c r="AI78" s="53"/>
      <c r="AK78" s="53"/>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40"/>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row>
    <row r="79" spans="2:100" s="23" customFormat="1">
      <c r="B79" s="41"/>
      <c r="C79" s="42"/>
      <c r="D79" s="43"/>
      <c r="E79" s="41"/>
      <c r="F79" s="44"/>
      <c r="G79" s="45"/>
      <c r="H79" s="41"/>
      <c r="I79" s="41"/>
      <c r="J79" s="41"/>
      <c r="K79" s="44"/>
      <c r="L79" s="46"/>
      <c r="M79" s="46"/>
      <c r="N79" s="47"/>
      <c r="O79" s="47"/>
      <c r="P79" s="48"/>
      <c r="Q79" s="44"/>
      <c r="R79" s="41"/>
      <c r="S79" s="44"/>
      <c r="T79" s="44"/>
      <c r="U79" s="44"/>
      <c r="V79" s="49"/>
      <c r="W79" s="49"/>
      <c r="X79" s="49"/>
      <c r="Y79" s="49"/>
      <c r="Z79" s="50"/>
      <c r="AE79" s="51"/>
      <c r="AF79" s="52"/>
      <c r="AG79" s="53"/>
      <c r="AH79" s="51"/>
      <c r="AI79" s="53"/>
      <c r="AK79" s="53"/>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40"/>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row>
    <row r="80" spans="2:100" s="23" customFormat="1">
      <c r="B80" s="41"/>
      <c r="C80" s="42"/>
      <c r="D80" s="43"/>
      <c r="E80" s="41"/>
      <c r="F80" s="44"/>
      <c r="G80" s="45"/>
      <c r="H80" s="41"/>
      <c r="I80" s="41"/>
      <c r="J80" s="41"/>
      <c r="K80" s="44"/>
      <c r="L80" s="46"/>
      <c r="M80" s="46"/>
      <c r="N80" s="47"/>
      <c r="O80" s="47"/>
      <c r="P80" s="48"/>
      <c r="Q80" s="44"/>
      <c r="R80" s="41"/>
      <c r="S80" s="44"/>
      <c r="T80" s="44"/>
      <c r="U80" s="44"/>
      <c r="V80" s="49"/>
      <c r="W80" s="49"/>
      <c r="X80" s="49"/>
      <c r="Y80" s="49"/>
      <c r="Z80" s="50"/>
      <c r="AE80" s="51"/>
      <c r="AF80" s="52"/>
      <c r="AG80" s="53"/>
      <c r="AH80" s="51"/>
      <c r="AI80" s="53"/>
      <c r="AK80" s="53"/>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40"/>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row>
    <row r="81" spans="2:100" s="23" customFormat="1">
      <c r="B81" s="41"/>
      <c r="C81" s="42"/>
      <c r="D81" s="43"/>
      <c r="E81" s="41"/>
      <c r="F81" s="44"/>
      <c r="G81" s="45"/>
      <c r="H81" s="41"/>
      <c r="I81" s="41"/>
      <c r="J81" s="41"/>
      <c r="K81" s="44"/>
      <c r="L81" s="46"/>
      <c r="M81" s="46"/>
      <c r="N81" s="47"/>
      <c r="O81" s="47"/>
      <c r="P81" s="48"/>
      <c r="Q81" s="44"/>
      <c r="R81" s="41"/>
      <c r="S81" s="44"/>
      <c r="T81" s="44"/>
      <c r="U81" s="44"/>
      <c r="V81" s="49"/>
      <c r="W81" s="49"/>
      <c r="X81" s="49"/>
      <c r="Y81" s="49"/>
      <c r="Z81" s="50"/>
      <c r="AE81" s="51"/>
      <c r="AF81" s="52"/>
      <c r="AG81" s="53"/>
      <c r="AH81" s="51"/>
      <c r="AI81" s="53"/>
      <c r="AK81" s="53"/>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40"/>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row>
    <row r="82" spans="2:100" s="23" customFormat="1">
      <c r="B82" s="41"/>
      <c r="C82" s="42"/>
      <c r="D82" s="43"/>
      <c r="E82" s="41"/>
      <c r="F82" s="44"/>
      <c r="G82" s="45"/>
      <c r="H82" s="41"/>
      <c r="I82" s="41"/>
      <c r="J82" s="41"/>
      <c r="K82" s="44"/>
      <c r="L82" s="46"/>
      <c r="M82" s="46"/>
      <c r="N82" s="47"/>
      <c r="O82" s="47"/>
      <c r="P82" s="48"/>
      <c r="Q82" s="44"/>
      <c r="R82" s="41"/>
      <c r="S82" s="44"/>
      <c r="T82" s="44"/>
      <c r="U82" s="44"/>
      <c r="V82" s="49"/>
      <c r="W82" s="49"/>
      <c r="X82" s="49"/>
      <c r="Y82" s="49"/>
      <c r="Z82" s="50"/>
      <c r="AE82" s="51"/>
      <c r="AF82" s="52"/>
      <c r="AG82" s="53"/>
      <c r="AH82" s="51"/>
      <c r="AI82" s="53"/>
      <c r="AK82" s="53"/>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40"/>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row>
    <row r="83" spans="2:100" s="23" customFormat="1">
      <c r="B83" s="41"/>
      <c r="C83" s="42"/>
      <c r="D83" s="43"/>
      <c r="E83" s="41"/>
      <c r="F83" s="44"/>
      <c r="G83" s="45"/>
      <c r="H83" s="41"/>
      <c r="I83" s="41"/>
      <c r="J83" s="41"/>
      <c r="K83" s="44"/>
      <c r="L83" s="46"/>
      <c r="M83" s="46"/>
      <c r="N83" s="47"/>
      <c r="O83" s="47"/>
      <c r="P83" s="48"/>
      <c r="Q83" s="44"/>
      <c r="R83" s="41"/>
      <c r="S83" s="44"/>
      <c r="T83" s="44"/>
      <c r="U83" s="44"/>
      <c r="V83" s="49"/>
      <c r="W83" s="49"/>
      <c r="X83" s="49"/>
      <c r="Y83" s="49"/>
      <c r="Z83" s="50"/>
      <c r="AE83" s="51"/>
      <c r="AF83" s="52"/>
      <c r="AG83" s="53"/>
      <c r="AH83" s="51"/>
      <c r="AI83" s="53"/>
      <c r="AK83" s="53"/>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40"/>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row>
    <row r="84" spans="2:100" s="23" customFormat="1">
      <c r="B84" s="41"/>
      <c r="C84" s="42"/>
      <c r="D84" s="43"/>
      <c r="E84" s="41"/>
      <c r="F84" s="44"/>
      <c r="G84" s="45"/>
      <c r="H84" s="41"/>
      <c r="I84" s="41"/>
      <c r="J84" s="41"/>
      <c r="K84" s="44"/>
      <c r="L84" s="46"/>
      <c r="M84" s="46"/>
      <c r="N84" s="47"/>
      <c r="O84" s="47"/>
      <c r="P84" s="48"/>
      <c r="Q84" s="44"/>
      <c r="R84" s="41"/>
      <c r="S84" s="44"/>
      <c r="T84" s="44"/>
      <c r="U84" s="44"/>
      <c r="V84" s="49"/>
      <c r="W84" s="49"/>
      <c r="X84" s="49"/>
      <c r="Y84" s="49"/>
      <c r="Z84" s="50"/>
      <c r="AE84" s="51"/>
      <c r="AF84" s="52"/>
      <c r="AG84" s="53"/>
      <c r="AH84" s="51"/>
      <c r="AI84" s="53"/>
      <c r="AK84" s="53"/>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40"/>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row>
    <row r="85" spans="2:100" s="23" customFormat="1">
      <c r="B85" s="41"/>
      <c r="C85" s="42"/>
      <c r="D85" s="43"/>
      <c r="E85" s="41"/>
      <c r="F85" s="44"/>
      <c r="G85" s="45"/>
      <c r="H85" s="41"/>
      <c r="I85" s="41"/>
      <c r="J85" s="41"/>
      <c r="K85" s="44"/>
      <c r="L85" s="46"/>
      <c r="M85" s="46"/>
      <c r="N85" s="47"/>
      <c r="O85" s="47"/>
      <c r="P85" s="48"/>
      <c r="Q85" s="44"/>
      <c r="R85" s="41"/>
      <c r="S85" s="44"/>
      <c r="T85" s="44"/>
      <c r="U85" s="44"/>
      <c r="V85" s="49"/>
      <c r="W85" s="49"/>
      <c r="X85" s="49"/>
      <c r="Y85" s="49"/>
      <c r="Z85" s="50"/>
      <c r="AE85" s="51"/>
      <c r="AF85" s="52"/>
      <c r="AG85" s="53"/>
      <c r="AH85" s="51"/>
      <c r="AI85" s="53"/>
      <c r="AK85" s="53"/>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40"/>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row>
    <row r="86" spans="2:100" s="23" customFormat="1">
      <c r="B86" s="41"/>
      <c r="C86" s="42"/>
      <c r="D86" s="43"/>
      <c r="E86" s="41"/>
      <c r="F86" s="44"/>
      <c r="G86" s="45"/>
      <c r="H86" s="41"/>
      <c r="I86" s="41"/>
      <c r="J86" s="41"/>
      <c r="K86" s="44"/>
      <c r="L86" s="46"/>
      <c r="M86" s="46"/>
      <c r="N86" s="47"/>
      <c r="O86" s="47"/>
      <c r="P86" s="48"/>
      <c r="Q86" s="44"/>
      <c r="R86" s="41"/>
      <c r="S86" s="44"/>
      <c r="T86" s="44"/>
      <c r="U86" s="44"/>
      <c r="V86" s="49"/>
      <c r="W86" s="49"/>
      <c r="X86" s="49"/>
      <c r="Y86" s="49"/>
      <c r="Z86" s="50"/>
      <c r="AE86" s="51"/>
      <c r="AF86" s="52"/>
      <c r="AG86" s="53"/>
      <c r="AH86" s="51"/>
      <c r="AI86" s="53"/>
      <c r="AK86" s="53"/>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40"/>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row>
    <row r="87" spans="2:100" s="23" customFormat="1">
      <c r="B87" s="41"/>
      <c r="C87" s="42"/>
      <c r="D87" s="43"/>
      <c r="E87" s="41"/>
      <c r="F87" s="44"/>
      <c r="G87" s="45"/>
      <c r="H87" s="41"/>
      <c r="I87" s="41"/>
      <c r="J87" s="41"/>
      <c r="K87" s="44"/>
      <c r="L87" s="46"/>
      <c r="M87" s="46"/>
      <c r="N87" s="47"/>
      <c r="O87" s="47"/>
      <c r="P87" s="48"/>
      <c r="Q87" s="44"/>
      <c r="R87" s="41"/>
      <c r="S87" s="44"/>
      <c r="T87" s="44"/>
      <c r="U87" s="44"/>
      <c r="V87" s="49"/>
      <c r="W87" s="49"/>
      <c r="X87" s="49"/>
      <c r="Y87" s="49"/>
      <c r="Z87" s="50"/>
      <c r="AE87" s="51"/>
      <c r="AF87" s="52"/>
      <c r="AG87" s="53"/>
      <c r="AH87" s="51"/>
      <c r="AI87" s="53"/>
      <c r="AK87" s="53"/>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40"/>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row>
    <row r="88" spans="2:100" s="23" customFormat="1">
      <c r="B88" s="41"/>
      <c r="C88" s="42"/>
      <c r="D88" s="43"/>
      <c r="E88" s="41"/>
      <c r="F88" s="44"/>
      <c r="G88" s="45"/>
      <c r="H88" s="41"/>
      <c r="I88" s="41"/>
      <c r="J88" s="41"/>
      <c r="K88" s="44"/>
      <c r="L88" s="46"/>
      <c r="M88" s="46"/>
      <c r="N88" s="47"/>
      <c r="O88" s="47"/>
      <c r="P88" s="48"/>
      <c r="Q88" s="44"/>
      <c r="R88" s="41"/>
      <c r="S88" s="44"/>
      <c r="T88" s="44"/>
      <c r="U88" s="44"/>
      <c r="V88" s="49"/>
      <c r="W88" s="49"/>
      <c r="X88" s="49"/>
      <c r="Y88" s="49"/>
      <c r="Z88" s="50"/>
      <c r="AE88" s="51"/>
      <c r="AF88" s="52"/>
      <c r="AG88" s="53"/>
      <c r="AH88" s="51"/>
      <c r="AI88" s="53"/>
      <c r="AK88" s="53"/>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40"/>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row>
    <row r="89" spans="2:100" s="23" customFormat="1">
      <c r="B89" s="41"/>
      <c r="C89" s="42"/>
      <c r="D89" s="43"/>
      <c r="E89" s="41"/>
      <c r="F89" s="44"/>
      <c r="G89" s="45"/>
      <c r="H89" s="41"/>
      <c r="I89" s="41"/>
      <c r="J89" s="41"/>
      <c r="K89" s="44"/>
      <c r="L89" s="46"/>
      <c r="M89" s="46"/>
      <c r="N89" s="47"/>
      <c r="O89" s="47"/>
      <c r="P89" s="48"/>
      <c r="Q89" s="44"/>
      <c r="R89" s="41"/>
      <c r="S89" s="44"/>
      <c r="T89" s="44"/>
      <c r="U89" s="44"/>
      <c r="V89" s="49"/>
      <c r="W89" s="49"/>
      <c r="X89" s="49"/>
      <c r="Y89" s="49"/>
      <c r="Z89" s="50"/>
      <c r="AE89" s="51"/>
      <c r="AF89" s="52"/>
      <c r="AG89" s="53"/>
      <c r="AH89" s="51"/>
      <c r="AI89" s="53"/>
      <c r="AK89" s="53"/>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40"/>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row>
    <row r="90" spans="2:100" s="23" customFormat="1">
      <c r="B90" s="41"/>
      <c r="C90" s="42"/>
      <c r="D90" s="43"/>
      <c r="E90" s="41"/>
      <c r="F90" s="44"/>
      <c r="G90" s="45"/>
      <c r="H90" s="41"/>
      <c r="I90" s="41"/>
      <c r="J90" s="41"/>
      <c r="K90" s="44"/>
      <c r="L90" s="46"/>
      <c r="M90" s="46"/>
      <c r="N90" s="47"/>
      <c r="O90" s="47"/>
      <c r="P90" s="48"/>
      <c r="Q90" s="44"/>
      <c r="R90" s="41"/>
      <c r="S90" s="44"/>
      <c r="T90" s="44"/>
      <c r="U90" s="44"/>
      <c r="V90" s="49"/>
      <c r="W90" s="49"/>
      <c r="X90" s="49"/>
      <c r="Y90" s="49"/>
      <c r="Z90" s="50"/>
      <c r="AE90" s="51"/>
      <c r="AF90" s="52"/>
      <c r="AG90" s="53"/>
      <c r="AH90" s="51"/>
      <c r="AI90" s="53"/>
      <c r="AK90" s="53"/>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40"/>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row>
    <row r="91" spans="2:100" s="23" customFormat="1">
      <c r="B91" s="41"/>
      <c r="C91" s="42"/>
      <c r="D91" s="43"/>
      <c r="E91" s="41"/>
      <c r="F91" s="44"/>
      <c r="G91" s="45"/>
      <c r="H91" s="41"/>
      <c r="I91" s="41"/>
      <c r="J91" s="41"/>
      <c r="K91" s="44"/>
      <c r="L91" s="46"/>
      <c r="M91" s="46"/>
      <c r="N91" s="47"/>
      <c r="O91" s="47"/>
      <c r="P91" s="48"/>
      <c r="Q91" s="44"/>
      <c r="R91" s="41"/>
      <c r="S91" s="44"/>
      <c r="T91" s="44"/>
      <c r="U91" s="44"/>
      <c r="V91" s="49"/>
      <c r="W91" s="49"/>
      <c r="X91" s="49"/>
      <c r="Y91" s="49"/>
      <c r="Z91" s="50"/>
      <c r="AE91" s="51"/>
      <c r="AF91" s="52"/>
      <c r="AG91" s="53"/>
      <c r="AH91" s="51"/>
      <c r="AI91" s="53"/>
      <c r="AK91" s="53"/>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40"/>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row>
    <row r="92" spans="2:100" s="23" customFormat="1">
      <c r="B92" s="41"/>
      <c r="C92" s="42"/>
      <c r="D92" s="43"/>
      <c r="E92" s="41"/>
      <c r="F92" s="44"/>
      <c r="G92" s="45"/>
      <c r="H92" s="41"/>
      <c r="I92" s="41"/>
      <c r="J92" s="41"/>
      <c r="K92" s="44"/>
      <c r="L92" s="46"/>
      <c r="M92" s="46"/>
      <c r="N92" s="47"/>
      <c r="O92" s="47"/>
      <c r="P92" s="48"/>
      <c r="Q92" s="44"/>
      <c r="R92" s="41"/>
      <c r="S92" s="44"/>
      <c r="T92" s="44"/>
      <c r="U92" s="44"/>
      <c r="V92" s="49"/>
      <c r="W92" s="49"/>
      <c r="X92" s="49"/>
      <c r="Y92" s="49"/>
      <c r="Z92" s="50"/>
      <c r="AE92" s="51"/>
      <c r="AF92" s="52"/>
      <c r="AG92" s="53"/>
      <c r="AH92" s="51"/>
      <c r="AI92" s="53"/>
      <c r="AK92" s="53"/>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40"/>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row>
    <row r="93" spans="2:100" s="23" customFormat="1">
      <c r="B93" s="41"/>
      <c r="C93" s="42"/>
      <c r="D93" s="43"/>
      <c r="E93" s="41"/>
      <c r="F93" s="44"/>
      <c r="G93" s="45"/>
      <c r="H93" s="41"/>
      <c r="I93" s="41"/>
      <c r="J93" s="41"/>
      <c r="K93" s="44"/>
      <c r="L93" s="46"/>
      <c r="M93" s="46"/>
      <c r="N93" s="47"/>
      <c r="O93" s="47"/>
      <c r="P93" s="48"/>
      <c r="Q93" s="44"/>
      <c r="R93" s="41"/>
      <c r="S93" s="44"/>
      <c r="T93" s="44"/>
      <c r="U93" s="44"/>
      <c r="V93" s="49"/>
      <c r="W93" s="49"/>
      <c r="X93" s="49"/>
      <c r="Y93" s="49"/>
      <c r="Z93" s="50"/>
      <c r="AE93" s="51"/>
      <c r="AF93" s="52"/>
      <c r="AG93" s="53"/>
      <c r="AH93" s="51"/>
      <c r="AI93" s="53"/>
      <c r="AK93" s="53"/>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40"/>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row>
    <row r="94" spans="2:100" s="23" customFormat="1">
      <c r="B94" s="41"/>
      <c r="C94" s="42"/>
      <c r="D94" s="43"/>
      <c r="E94" s="41"/>
      <c r="F94" s="44"/>
      <c r="G94" s="45"/>
      <c r="H94" s="41"/>
      <c r="I94" s="41"/>
      <c r="J94" s="41"/>
      <c r="K94" s="44"/>
      <c r="L94" s="46"/>
      <c r="M94" s="46"/>
      <c r="N94" s="47"/>
      <c r="O94" s="47"/>
      <c r="P94" s="48"/>
      <c r="Q94" s="44"/>
      <c r="R94" s="41"/>
      <c r="S94" s="44"/>
      <c r="T94" s="44"/>
      <c r="U94" s="44"/>
      <c r="V94" s="49"/>
      <c r="W94" s="49"/>
      <c r="X94" s="49"/>
      <c r="Y94" s="49"/>
      <c r="Z94" s="50"/>
      <c r="AE94" s="51"/>
      <c r="AF94" s="52"/>
      <c r="AG94" s="53"/>
      <c r="AH94" s="51"/>
      <c r="AI94" s="53"/>
      <c r="AK94" s="53"/>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40"/>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row>
    <row r="95" spans="2:100" s="23" customFormat="1">
      <c r="B95" s="41"/>
      <c r="C95" s="42"/>
      <c r="D95" s="43"/>
      <c r="E95" s="41"/>
      <c r="F95" s="44"/>
      <c r="G95" s="45"/>
      <c r="H95" s="41"/>
      <c r="I95" s="41"/>
      <c r="J95" s="41"/>
      <c r="K95" s="44"/>
      <c r="L95" s="46"/>
      <c r="M95" s="46"/>
      <c r="N95" s="47"/>
      <c r="O95" s="47"/>
      <c r="P95" s="48"/>
      <c r="Q95" s="44"/>
      <c r="R95" s="41"/>
      <c r="S95" s="44"/>
      <c r="T95" s="44"/>
      <c r="U95" s="44"/>
      <c r="V95" s="49"/>
      <c r="W95" s="49"/>
      <c r="X95" s="49"/>
      <c r="Y95" s="49"/>
      <c r="Z95" s="50"/>
      <c r="AE95" s="51"/>
      <c r="AF95" s="52"/>
      <c r="AG95" s="53"/>
      <c r="AH95" s="51"/>
      <c r="AI95" s="53"/>
      <c r="AK95" s="53"/>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40"/>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row>
    <row r="96" spans="2:100" s="23" customFormat="1">
      <c r="B96" s="41"/>
      <c r="C96" s="42"/>
      <c r="D96" s="43"/>
      <c r="E96" s="41"/>
      <c r="F96" s="44"/>
      <c r="G96" s="45"/>
      <c r="H96" s="41"/>
      <c r="I96" s="41"/>
      <c r="J96" s="41"/>
      <c r="K96" s="44"/>
      <c r="L96" s="46"/>
      <c r="M96" s="46"/>
      <c r="N96" s="47"/>
      <c r="O96" s="47"/>
      <c r="P96" s="48"/>
      <c r="Q96" s="44"/>
      <c r="R96" s="41"/>
      <c r="S96" s="44"/>
      <c r="T96" s="44"/>
      <c r="U96" s="44"/>
      <c r="V96" s="49"/>
      <c r="W96" s="49"/>
      <c r="X96" s="49"/>
      <c r="Y96" s="49"/>
      <c r="Z96" s="50"/>
      <c r="AE96" s="51"/>
      <c r="AF96" s="52"/>
      <c r="AG96" s="53"/>
      <c r="AH96" s="51"/>
      <c r="AI96" s="53"/>
      <c r="AK96" s="53"/>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40"/>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row>
    <row r="97" spans="2:100" s="23" customFormat="1">
      <c r="B97" s="41"/>
      <c r="C97" s="42"/>
      <c r="D97" s="43"/>
      <c r="E97" s="41"/>
      <c r="F97" s="44"/>
      <c r="G97" s="45"/>
      <c r="H97" s="41"/>
      <c r="I97" s="41"/>
      <c r="J97" s="41"/>
      <c r="K97" s="44"/>
      <c r="L97" s="46"/>
      <c r="M97" s="46"/>
      <c r="N97" s="47"/>
      <c r="O97" s="47"/>
      <c r="P97" s="48"/>
      <c r="Q97" s="44"/>
      <c r="R97" s="41"/>
      <c r="S97" s="44"/>
      <c r="T97" s="44"/>
      <c r="U97" s="44"/>
      <c r="V97" s="49"/>
      <c r="W97" s="49"/>
      <c r="X97" s="49"/>
      <c r="Y97" s="49"/>
      <c r="Z97" s="50"/>
      <c r="AE97" s="51"/>
      <c r="AF97" s="52"/>
      <c r="AG97" s="53"/>
      <c r="AH97" s="51"/>
      <c r="AI97" s="53"/>
      <c r="AK97" s="53"/>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40"/>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row>
    <row r="98" spans="2:100" s="23" customFormat="1">
      <c r="B98" s="41"/>
      <c r="C98" s="42"/>
      <c r="D98" s="43"/>
      <c r="E98" s="41"/>
      <c r="F98" s="44"/>
      <c r="G98" s="45"/>
      <c r="H98" s="41"/>
      <c r="I98" s="41"/>
      <c r="J98" s="41"/>
      <c r="K98" s="44"/>
      <c r="L98" s="46"/>
      <c r="M98" s="46"/>
      <c r="N98" s="47"/>
      <c r="O98" s="47"/>
      <c r="P98" s="48"/>
      <c r="Q98" s="44"/>
      <c r="R98" s="41"/>
      <c r="S98" s="44"/>
      <c r="T98" s="44"/>
      <c r="U98" s="44"/>
      <c r="V98" s="49"/>
      <c r="W98" s="49"/>
      <c r="X98" s="49"/>
      <c r="Y98" s="49"/>
      <c r="Z98" s="50"/>
      <c r="AE98" s="51"/>
      <c r="AF98" s="52"/>
      <c r="AG98" s="53"/>
      <c r="AH98" s="51"/>
      <c r="AI98" s="53"/>
      <c r="AK98" s="53"/>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40"/>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row>
    <row r="99" spans="2:100" s="23" customFormat="1">
      <c r="B99" s="41"/>
      <c r="C99" s="42"/>
      <c r="D99" s="43"/>
      <c r="E99" s="41"/>
      <c r="F99" s="44"/>
      <c r="G99" s="45"/>
      <c r="H99" s="41"/>
      <c r="I99" s="41"/>
      <c r="J99" s="41"/>
      <c r="K99" s="44"/>
      <c r="L99" s="46"/>
      <c r="M99" s="46"/>
      <c r="N99" s="47"/>
      <c r="O99" s="47"/>
      <c r="P99" s="48"/>
      <c r="Q99" s="44"/>
      <c r="R99" s="41"/>
      <c r="S99" s="44"/>
      <c r="T99" s="44"/>
      <c r="U99" s="44"/>
      <c r="V99" s="49"/>
      <c r="W99" s="49"/>
      <c r="X99" s="49"/>
      <c r="Y99" s="49"/>
      <c r="Z99" s="50"/>
      <c r="AE99" s="51"/>
      <c r="AF99" s="52"/>
      <c r="AG99" s="53"/>
      <c r="AH99" s="51"/>
      <c r="AI99" s="53"/>
      <c r="AK99" s="53"/>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40"/>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row>
    <row r="100" spans="2:100" s="23" customFormat="1">
      <c r="B100" s="41"/>
      <c r="C100" s="42"/>
      <c r="D100" s="43"/>
      <c r="E100" s="41"/>
      <c r="F100" s="44"/>
      <c r="G100" s="45"/>
      <c r="H100" s="41"/>
      <c r="I100" s="41"/>
      <c r="J100" s="41"/>
      <c r="K100" s="44"/>
      <c r="L100" s="46"/>
      <c r="M100" s="46"/>
      <c r="N100" s="47"/>
      <c r="O100" s="47"/>
      <c r="P100" s="48"/>
      <c r="Q100" s="44"/>
      <c r="R100" s="41"/>
      <c r="S100" s="44"/>
      <c r="T100" s="44"/>
      <c r="U100" s="44"/>
      <c r="V100" s="49"/>
      <c r="W100" s="49"/>
      <c r="X100" s="49"/>
      <c r="Y100" s="49"/>
      <c r="Z100" s="50"/>
      <c r="AE100" s="51"/>
      <c r="AF100" s="52"/>
      <c r="AG100" s="53"/>
      <c r="AH100" s="51"/>
      <c r="AI100" s="53"/>
      <c r="AK100" s="53"/>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40"/>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row>
    <row r="101" spans="2:100" s="23" customFormat="1">
      <c r="B101" s="41"/>
      <c r="C101" s="42"/>
      <c r="D101" s="43"/>
      <c r="E101" s="41"/>
      <c r="F101" s="44"/>
      <c r="G101" s="45"/>
      <c r="H101" s="41"/>
      <c r="I101" s="41"/>
      <c r="J101" s="41"/>
      <c r="K101" s="44"/>
      <c r="L101" s="46"/>
      <c r="M101" s="46"/>
      <c r="N101" s="47"/>
      <c r="O101" s="47"/>
      <c r="P101" s="48"/>
      <c r="Q101" s="44"/>
      <c r="R101" s="41"/>
      <c r="S101" s="44"/>
      <c r="T101" s="44"/>
      <c r="U101" s="44"/>
      <c r="V101" s="49"/>
      <c r="W101" s="49"/>
      <c r="X101" s="49"/>
      <c r="Y101" s="49"/>
      <c r="Z101" s="50"/>
      <c r="AE101" s="51"/>
      <c r="AF101" s="52"/>
      <c r="AG101" s="53"/>
      <c r="AH101" s="51"/>
      <c r="AI101" s="53"/>
      <c r="AK101" s="53"/>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40"/>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row>
    <row r="102" spans="2:100" s="23" customFormat="1">
      <c r="B102" s="41"/>
      <c r="C102" s="42"/>
      <c r="D102" s="43"/>
      <c r="E102" s="41"/>
      <c r="F102" s="44"/>
      <c r="G102" s="45"/>
      <c r="H102" s="41"/>
      <c r="I102" s="41"/>
      <c r="J102" s="41"/>
      <c r="K102" s="44"/>
      <c r="L102" s="46"/>
      <c r="M102" s="46"/>
      <c r="N102" s="47"/>
      <c r="O102" s="47"/>
      <c r="P102" s="48"/>
      <c r="Q102" s="44"/>
      <c r="R102" s="41"/>
      <c r="S102" s="44"/>
      <c r="T102" s="44"/>
      <c r="U102" s="44"/>
      <c r="V102" s="49"/>
      <c r="W102" s="49"/>
      <c r="X102" s="49"/>
      <c r="Y102" s="49"/>
      <c r="Z102" s="50"/>
      <c r="AE102" s="51"/>
      <c r="AF102" s="52"/>
      <c r="AG102" s="53"/>
      <c r="AH102" s="51"/>
      <c r="AI102" s="53"/>
      <c r="AK102" s="53"/>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40"/>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row>
    <row r="103" spans="2:100" s="23" customFormat="1">
      <c r="B103" s="41"/>
      <c r="C103" s="42"/>
      <c r="D103" s="43"/>
      <c r="E103" s="41"/>
      <c r="F103" s="44"/>
      <c r="G103" s="45"/>
      <c r="H103" s="41"/>
      <c r="I103" s="41"/>
      <c r="J103" s="41"/>
      <c r="K103" s="44"/>
      <c r="L103" s="46"/>
      <c r="M103" s="46"/>
      <c r="N103" s="47"/>
      <c r="O103" s="47"/>
      <c r="P103" s="48"/>
      <c r="Q103" s="44"/>
      <c r="R103" s="41"/>
      <c r="S103" s="44"/>
      <c r="T103" s="44"/>
      <c r="U103" s="44"/>
      <c r="V103" s="49"/>
      <c r="W103" s="49"/>
      <c r="X103" s="49"/>
      <c r="Y103" s="49"/>
      <c r="Z103" s="50"/>
      <c r="AE103" s="51"/>
      <c r="AF103" s="52"/>
      <c r="AG103" s="53"/>
      <c r="AH103" s="51"/>
      <c r="AI103" s="53"/>
      <c r="AK103" s="53"/>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40"/>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row>
    <row r="104" spans="2:100" s="23" customFormat="1">
      <c r="B104" s="41"/>
      <c r="C104" s="42"/>
      <c r="D104" s="43"/>
      <c r="E104" s="41"/>
      <c r="F104" s="44"/>
      <c r="G104" s="45"/>
      <c r="H104" s="41"/>
      <c r="I104" s="41"/>
      <c r="J104" s="41"/>
      <c r="K104" s="44"/>
      <c r="L104" s="46"/>
      <c r="M104" s="46"/>
      <c r="N104" s="47"/>
      <c r="O104" s="47"/>
      <c r="P104" s="48"/>
      <c r="Q104" s="44"/>
      <c r="R104" s="41"/>
      <c r="S104" s="44"/>
      <c r="T104" s="44"/>
      <c r="U104" s="44"/>
      <c r="V104" s="49"/>
      <c r="W104" s="49"/>
      <c r="X104" s="49"/>
      <c r="Y104" s="49"/>
      <c r="Z104" s="50"/>
      <c r="AE104" s="51"/>
      <c r="AF104" s="52"/>
      <c r="AG104" s="53"/>
      <c r="AH104" s="51"/>
      <c r="AI104" s="53"/>
      <c r="AK104" s="53"/>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40"/>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row>
    <row r="105" spans="2:100" s="23" customFormat="1">
      <c r="B105" s="41"/>
      <c r="C105" s="42"/>
      <c r="D105" s="43"/>
      <c r="E105" s="41"/>
      <c r="F105" s="44"/>
      <c r="G105" s="45"/>
      <c r="H105" s="41"/>
      <c r="I105" s="41"/>
      <c r="J105" s="41"/>
      <c r="K105" s="44"/>
      <c r="L105" s="46"/>
      <c r="M105" s="46"/>
      <c r="N105" s="47"/>
      <c r="O105" s="47"/>
      <c r="P105" s="48"/>
      <c r="Q105" s="44"/>
      <c r="R105" s="41"/>
      <c r="S105" s="44"/>
      <c r="T105" s="44"/>
      <c r="U105" s="44"/>
      <c r="V105" s="49"/>
      <c r="W105" s="49"/>
      <c r="X105" s="49"/>
      <c r="Y105" s="49"/>
      <c r="Z105" s="50"/>
      <c r="AE105" s="51"/>
      <c r="AF105" s="52"/>
      <c r="AG105" s="53"/>
      <c r="AH105" s="51"/>
      <c r="AI105" s="53"/>
      <c r="AK105" s="53"/>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40"/>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row>
    <row r="106" spans="2:100" s="23" customFormat="1">
      <c r="B106" s="41"/>
      <c r="C106" s="42"/>
      <c r="D106" s="43"/>
      <c r="E106" s="41"/>
      <c r="F106" s="44"/>
      <c r="G106" s="45"/>
      <c r="H106" s="41"/>
      <c r="I106" s="41"/>
      <c r="J106" s="41"/>
      <c r="K106" s="44"/>
      <c r="L106" s="46"/>
      <c r="M106" s="46"/>
      <c r="N106" s="47"/>
      <c r="O106" s="47"/>
      <c r="P106" s="48"/>
      <c r="Q106" s="44"/>
      <c r="R106" s="41"/>
      <c r="S106" s="44"/>
      <c r="T106" s="44"/>
      <c r="U106" s="44"/>
      <c r="V106" s="49"/>
      <c r="W106" s="49"/>
      <c r="X106" s="49"/>
      <c r="Y106" s="49"/>
      <c r="Z106" s="50"/>
      <c r="AE106" s="51"/>
      <c r="AF106" s="52"/>
      <c r="AG106" s="53"/>
      <c r="AH106" s="51"/>
      <c r="AI106" s="53"/>
      <c r="AK106" s="53"/>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40"/>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row>
    <row r="107" spans="2:100" s="23" customFormat="1">
      <c r="B107" s="41"/>
      <c r="C107" s="42"/>
      <c r="D107" s="43"/>
      <c r="E107" s="41"/>
      <c r="F107" s="44"/>
      <c r="G107" s="45"/>
      <c r="H107" s="41"/>
      <c r="I107" s="41"/>
      <c r="J107" s="41"/>
      <c r="K107" s="44"/>
      <c r="L107" s="46"/>
      <c r="M107" s="46"/>
      <c r="N107" s="47"/>
      <c r="O107" s="47"/>
      <c r="P107" s="48"/>
      <c r="Q107" s="44"/>
      <c r="R107" s="41"/>
      <c r="S107" s="44"/>
      <c r="T107" s="44"/>
      <c r="U107" s="44"/>
      <c r="V107" s="49"/>
      <c r="W107" s="49"/>
      <c r="X107" s="49"/>
      <c r="Y107" s="49"/>
      <c r="Z107" s="50"/>
      <c r="AE107" s="51"/>
      <c r="AF107" s="52"/>
      <c r="AG107" s="53"/>
      <c r="AH107" s="51"/>
      <c r="AI107" s="53"/>
      <c r="AK107" s="53"/>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40"/>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row>
    <row r="108" spans="2:100" s="23" customFormat="1">
      <c r="B108" s="41"/>
      <c r="C108" s="42"/>
      <c r="D108" s="43"/>
      <c r="E108" s="41"/>
      <c r="F108" s="44"/>
      <c r="G108" s="45"/>
      <c r="H108" s="41"/>
      <c r="I108" s="41"/>
      <c r="J108" s="41"/>
      <c r="K108" s="44"/>
      <c r="L108" s="46"/>
      <c r="M108" s="46"/>
      <c r="N108" s="47"/>
      <c r="O108" s="47"/>
      <c r="P108" s="48"/>
      <c r="Q108" s="44"/>
      <c r="R108" s="41"/>
      <c r="S108" s="44"/>
      <c r="T108" s="44"/>
      <c r="U108" s="44"/>
      <c r="V108" s="49"/>
      <c r="W108" s="49"/>
      <c r="X108" s="49"/>
      <c r="Y108" s="49"/>
      <c r="Z108" s="50"/>
      <c r="AE108" s="51"/>
      <c r="AF108" s="52"/>
      <c r="AG108" s="53"/>
      <c r="AH108" s="51"/>
      <c r="AI108" s="53"/>
      <c r="AK108" s="53"/>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40"/>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row>
    <row r="109" spans="2:100" s="23" customFormat="1">
      <c r="B109" s="41"/>
      <c r="C109" s="42"/>
      <c r="D109" s="43"/>
      <c r="E109" s="41"/>
      <c r="F109" s="44"/>
      <c r="G109" s="45"/>
      <c r="H109" s="41"/>
      <c r="I109" s="41"/>
      <c r="J109" s="41"/>
      <c r="K109" s="44"/>
      <c r="L109" s="46"/>
      <c r="M109" s="46"/>
      <c r="N109" s="47"/>
      <c r="O109" s="47"/>
      <c r="P109" s="48"/>
      <c r="Q109" s="44"/>
      <c r="R109" s="41"/>
      <c r="S109" s="44"/>
      <c r="T109" s="44"/>
      <c r="U109" s="44"/>
      <c r="V109" s="49"/>
      <c r="W109" s="49"/>
      <c r="X109" s="49"/>
      <c r="Y109" s="49"/>
      <c r="Z109" s="50"/>
      <c r="AE109" s="51"/>
      <c r="AF109" s="52"/>
      <c r="AG109" s="53"/>
      <c r="AH109" s="51"/>
      <c r="AI109" s="53"/>
      <c r="AK109" s="53"/>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40"/>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row>
    <row r="110" spans="2:100" s="23" customFormat="1">
      <c r="B110" s="41"/>
      <c r="C110" s="42"/>
      <c r="D110" s="43"/>
      <c r="E110" s="41"/>
      <c r="F110" s="44"/>
      <c r="G110" s="45"/>
      <c r="H110" s="41"/>
      <c r="I110" s="41"/>
      <c r="J110" s="41"/>
      <c r="K110" s="44"/>
      <c r="L110" s="46"/>
      <c r="M110" s="46"/>
      <c r="N110" s="47"/>
      <c r="O110" s="47"/>
      <c r="P110" s="48"/>
      <c r="Q110" s="44"/>
      <c r="R110" s="41"/>
      <c r="S110" s="44"/>
      <c r="T110" s="44"/>
      <c r="U110" s="44"/>
      <c r="V110" s="49"/>
      <c r="W110" s="49"/>
      <c r="X110" s="49"/>
      <c r="Y110" s="49"/>
      <c r="Z110" s="50"/>
      <c r="AE110" s="51"/>
      <c r="AF110" s="52"/>
      <c r="AG110" s="53"/>
      <c r="AH110" s="51"/>
      <c r="AI110" s="53"/>
      <c r="AK110" s="53"/>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40"/>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row>
    <row r="111" spans="2:100" s="23" customFormat="1">
      <c r="B111" s="41"/>
      <c r="C111" s="42"/>
      <c r="D111" s="43"/>
      <c r="E111" s="41"/>
      <c r="F111" s="44"/>
      <c r="G111" s="45"/>
      <c r="H111" s="41"/>
      <c r="I111" s="41"/>
      <c r="J111" s="41"/>
      <c r="K111" s="44"/>
      <c r="L111" s="46"/>
      <c r="M111" s="46"/>
      <c r="N111" s="47"/>
      <c r="O111" s="47"/>
      <c r="P111" s="48"/>
      <c r="Q111" s="44"/>
      <c r="R111" s="41"/>
      <c r="S111" s="44"/>
      <c r="T111" s="44"/>
      <c r="U111" s="44"/>
      <c r="V111" s="49"/>
      <c r="W111" s="49"/>
      <c r="X111" s="49"/>
      <c r="Y111" s="49"/>
      <c r="Z111" s="50"/>
      <c r="AE111" s="51"/>
      <c r="AF111" s="52"/>
      <c r="AG111" s="53"/>
      <c r="AH111" s="51"/>
      <c r="AI111" s="53"/>
      <c r="AK111" s="53"/>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40"/>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row>
    <row r="112" spans="2:100" s="23" customFormat="1">
      <c r="B112" s="41"/>
      <c r="C112" s="42"/>
      <c r="D112" s="43"/>
      <c r="E112" s="41"/>
      <c r="F112" s="44"/>
      <c r="G112" s="45"/>
      <c r="H112" s="41"/>
      <c r="I112" s="41"/>
      <c r="J112" s="41"/>
      <c r="K112" s="44"/>
      <c r="L112" s="46"/>
      <c r="M112" s="46"/>
      <c r="N112" s="47"/>
      <c r="O112" s="47"/>
      <c r="P112" s="48"/>
      <c r="Q112" s="44"/>
      <c r="R112" s="41"/>
      <c r="S112" s="44"/>
      <c r="T112" s="44"/>
      <c r="U112" s="44"/>
      <c r="V112" s="49"/>
      <c r="W112" s="49"/>
      <c r="X112" s="49"/>
      <c r="Y112" s="49"/>
      <c r="Z112" s="50"/>
      <c r="AE112" s="51"/>
      <c r="AF112" s="52"/>
      <c r="AG112" s="53"/>
      <c r="AH112" s="51"/>
      <c r="AI112" s="53"/>
      <c r="AK112" s="53"/>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40"/>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row>
    <row r="113" spans="2:100" s="23" customFormat="1">
      <c r="B113" s="41"/>
      <c r="C113" s="42"/>
      <c r="D113" s="43"/>
      <c r="E113" s="41"/>
      <c r="F113" s="44"/>
      <c r="G113" s="45"/>
      <c r="H113" s="41"/>
      <c r="I113" s="41"/>
      <c r="J113" s="41"/>
      <c r="K113" s="44"/>
      <c r="L113" s="46"/>
      <c r="M113" s="46"/>
      <c r="N113" s="47"/>
      <c r="O113" s="47"/>
      <c r="P113" s="48"/>
      <c r="Q113" s="44"/>
      <c r="R113" s="41"/>
      <c r="S113" s="44"/>
      <c r="T113" s="44"/>
      <c r="U113" s="44"/>
      <c r="V113" s="49"/>
      <c r="W113" s="49"/>
      <c r="X113" s="49"/>
      <c r="Y113" s="49"/>
      <c r="Z113" s="50"/>
      <c r="AE113" s="51"/>
      <c r="AF113" s="52"/>
      <c r="AG113" s="53"/>
      <c r="AH113" s="51"/>
      <c r="AI113" s="53"/>
      <c r="AK113" s="53"/>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40"/>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row>
    <row r="114" spans="2:100" s="23" customFormat="1">
      <c r="B114" s="41"/>
      <c r="C114" s="42"/>
      <c r="D114" s="43"/>
      <c r="E114" s="41"/>
      <c r="F114" s="44"/>
      <c r="G114" s="45"/>
      <c r="H114" s="41"/>
      <c r="I114" s="41"/>
      <c r="J114" s="41"/>
      <c r="K114" s="44"/>
      <c r="L114" s="46"/>
      <c r="M114" s="46"/>
      <c r="N114" s="47"/>
      <c r="O114" s="47"/>
      <c r="P114" s="48"/>
      <c r="Q114" s="44"/>
      <c r="R114" s="41"/>
      <c r="S114" s="44"/>
      <c r="T114" s="44"/>
      <c r="U114" s="44"/>
      <c r="V114" s="49"/>
      <c r="W114" s="49"/>
      <c r="X114" s="49"/>
      <c r="Y114" s="49"/>
      <c r="Z114" s="50"/>
      <c r="AE114" s="51"/>
      <c r="AF114" s="52"/>
      <c r="AG114" s="53"/>
      <c r="AH114" s="51"/>
      <c r="AI114" s="53"/>
      <c r="AK114" s="53"/>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40"/>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row>
    <row r="115" spans="2:100" s="23" customFormat="1">
      <c r="B115" s="41"/>
      <c r="C115" s="42"/>
      <c r="D115" s="43"/>
      <c r="E115" s="41"/>
      <c r="F115" s="44"/>
      <c r="G115" s="45"/>
      <c r="H115" s="41"/>
      <c r="I115" s="41"/>
      <c r="J115" s="41"/>
      <c r="K115" s="44"/>
      <c r="L115" s="46"/>
      <c r="M115" s="46"/>
      <c r="N115" s="47"/>
      <c r="O115" s="47"/>
      <c r="P115" s="48"/>
      <c r="Q115" s="44"/>
      <c r="R115" s="41"/>
      <c r="S115" s="44"/>
      <c r="T115" s="44"/>
      <c r="U115" s="44"/>
      <c r="V115" s="49"/>
      <c r="W115" s="49"/>
      <c r="X115" s="49"/>
      <c r="Y115" s="49"/>
      <c r="Z115" s="50"/>
      <c r="AE115" s="51"/>
      <c r="AF115" s="52"/>
      <c r="AG115" s="53"/>
      <c r="AH115" s="51"/>
      <c r="AI115" s="53"/>
      <c r="AK115" s="53"/>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40"/>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row>
    <row r="116" spans="2:100" s="23" customFormat="1">
      <c r="B116" s="41"/>
      <c r="C116" s="42"/>
      <c r="D116" s="43"/>
      <c r="E116" s="41"/>
      <c r="F116" s="44"/>
      <c r="G116" s="45"/>
      <c r="H116" s="41"/>
      <c r="I116" s="41"/>
      <c r="J116" s="41"/>
      <c r="K116" s="44"/>
      <c r="L116" s="46"/>
      <c r="M116" s="46"/>
      <c r="N116" s="47"/>
      <c r="O116" s="47"/>
      <c r="P116" s="48"/>
      <c r="Q116" s="44"/>
      <c r="R116" s="41"/>
      <c r="S116" s="44"/>
      <c r="T116" s="44"/>
      <c r="U116" s="44"/>
      <c r="V116" s="49"/>
      <c r="W116" s="49"/>
      <c r="X116" s="49"/>
      <c r="Y116" s="49"/>
      <c r="Z116" s="50"/>
      <c r="AE116" s="51"/>
      <c r="AF116" s="52"/>
      <c r="AG116" s="53"/>
      <c r="AH116" s="51"/>
      <c r="AI116" s="53"/>
      <c r="AK116" s="53"/>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40"/>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row>
    <row r="117" spans="2:100" s="23" customFormat="1">
      <c r="B117" s="41"/>
      <c r="C117" s="42"/>
      <c r="D117" s="43"/>
      <c r="E117" s="41"/>
      <c r="F117" s="44"/>
      <c r="G117" s="45"/>
      <c r="H117" s="41"/>
      <c r="I117" s="41"/>
      <c r="J117" s="41"/>
      <c r="K117" s="44"/>
      <c r="L117" s="46"/>
      <c r="M117" s="46"/>
      <c r="N117" s="47"/>
      <c r="O117" s="47"/>
      <c r="P117" s="48"/>
      <c r="Q117" s="44"/>
      <c r="R117" s="41"/>
      <c r="S117" s="44"/>
      <c r="T117" s="44"/>
      <c r="U117" s="44"/>
      <c r="V117" s="49"/>
      <c r="W117" s="49"/>
      <c r="X117" s="49"/>
      <c r="Y117" s="49"/>
      <c r="Z117" s="50"/>
      <c r="AE117" s="51"/>
      <c r="AF117" s="52"/>
      <c r="AG117" s="53"/>
      <c r="AH117" s="51"/>
      <c r="AI117" s="53"/>
      <c r="AK117" s="53"/>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40"/>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row>
    <row r="118" spans="2:100" s="23" customFormat="1">
      <c r="B118" s="41"/>
      <c r="C118" s="42"/>
      <c r="D118" s="43"/>
      <c r="E118" s="41"/>
      <c r="F118" s="44"/>
      <c r="G118" s="45"/>
      <c r="H118" s="41"/>
      <c r="I118" s="41"/>
      <c r="J118" s="41"/>
      <c r="K118" s="44"/>
      <c r="L118" s="46"/>
      <c r="M118" s="46"/>
      <c r="N118" s="47"/>
      <c r="O118" s="47"/>
      <c r="P118" s="48"/>
      <c r="Q118" s="44"/>
      <c r="R118" s="41"/>
      <c r="S118" s="44"/>
      <c r="T118" s="44"/>
      <c r="U118" s="44"/>
      <c r="V118" s="49"/>
      <c r="W118" s="49"/>
      <c r="X118" s="49"/>
      <c r="Y118" s="49"/>
      <c r="Z118" s="50"/>
      <c r="AE118" s="51"/>
      <c r="AF118" s="52"/>
      <c r="AG118" s="53"/>
      <c r="AH118" s="51"/>
      <c r="AI118" s="53"/>
      <c r="AK118" s="53"/>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40"/>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row>
    <row r="119" spans="2:100" s="23" customFormat="1">
      <c r="B119" s="41"/>
      <c r="C119" s="42"/>
      <c r="D119" s="43"/>
      <c r="E119" s="41"/>
      <c r="F119" s="44"/>
      <c r="G119" s="45"/>
      <c r="H119" s="41"/>
      <c r="I119" s="41"/>
      <c r="J119" s="41"/>
      <c r="K119" s="44"/>
      <c r="L119" s="46"/>
      <c r="M119" s="46"/>
      <c r="N119" s="47"/>
      <c r="O119" s="47"/>
      <c r="P119" s="48"/>
      <c r="Q119" s="44"/>
      <c r="R119" s="41"/>
      <c r="S119" s="44"/>
      <c r="T119" s="44"/>
      <c r="U119" s="44"/>
      <c r="V119" s="49"/>
      <c r="W119" s="49"/>
      <c r="X119" s="49"/>
      <c r="Y119" s="49"/>
      <c r="Z119" s="50"/>
      <c r="AE119" s="51"/>
      <c r="AF119" s="52"/>
      <c r="AG119" s="53"/>
      <c r="AH119" s="51"/>
      <c r="AI119" s="53"/>
      <c r="AK119" s="53"/>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40"/>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row>
    <row r="120" spans="2:100" s="23" customFormat="1">
      <c r="B120" s="41"/>
      <c r="C120" s="42"/>
      <c r="D120" s="43"/>
      <c r="E120" s="41"/>
      <c r="F120" s="44"/>
      <c r="G120" s="45"/>
      <c r="H120" s="41"/>
      <c r="I120" s="41"/>
      <c r="J120" s="41"/>
      <c r="K120" s="44"/>
      <c r="L120" s="46"/>
      <c r="M120" s="46"/>
      <c r="N120" s="47"/>
      <c r="O120" s="47"/>
      <c r="P120" s="48"/>
      <c r="Q120" s="44"/>
      <c r="R120" s="41"/>
      <c r="S120" s="44"/>
      <c r="T120" s="44"/>
      <c r="U120" s="44"/>
      <c r="V120" s="49"/>
      <c r="W120" s="49"/>
      <c r="X120" s="49"/>
      <c r="Y120" s="49"/>
      <c r="Z120" s="50"/>
      <c r="AE120" s="51"/>
      <c r="AF120" s="52"/>
      <c r="AG120" s="53"/>
      <c r="AH120" s="51"/>
      <c r="AI120" s="53"/>
      <c r="AK120" s="53"/>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40"/>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row>
    <row r="121" spans="2:100" s="23" customFormat="1">
      <c r="B121" s="41"/>
      <c r="C121" s="42"/>
      <c r="D121" s="43"/>
      <c r="E121" s="41"/>
      <c r="F121" s="44"/>
      <c r="G121" s="45"/>
      <c r="H121" s="41"/>
      <c r="I121" s="41"/>
      <c r="J121" s="41"/>
      <c r="K121" s="44"/>
      <c r="L121" s="46"/>
      <c r="M121" s="46"/>
      <c r="N121" s="47"/>
      <c r="O121" s="47"/>
      <c r="P121" s="48"/>
      <c r="Q121" s="44"/>
      <c r="R121" s="41"/>
      <c r="S121" s="44"/>
      <c r="T121" s="44"/>
      <c r="U121" s="44"/>
      <c r="V121" s="49"/>
      <c r="W121" s="49"/>
      <c r="X121" s="49"/>
      <c r="Y121" s="49"/>
      <c r="Z121" s="50"/>
      <c r="AE121" s="51"/>
      <c r="AF121" s="52"/>
      <c r="AG121" s="53"/>
      <c r="AH121" s="51"/>
      <c r="AI121" s="53"/>
      <c r="AK121" s="53"/>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40"/>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row>
    <row r="122" spans="2:100" s="23" customFormat="1">
      <c r="B122" s="41"/>
      <c r="C122" s="42"/>
      <c r="D122" s="43"/>
      <c r="E122" s="41"/>
      <c r="F122" s="44"/>
      <c r="G122" s="45"/>
      <c r="H122" s="41"/>
      <c r="I122" s="41"/>
      <c r="J122" s="41"/>
      <c r="K122" s="44"/>
      <c r="L122" s="46"/>
      <c r="M122" s="46"/>
      <c r="N122" s="47"/>
      <c r="O122" s="47"/>
      <c r="P122" s="48"/>
      <c r="Q122" s="44"/>
      <c r="R122" s="41"/>
      <c r="S122" s="44"/>
      <c r="T122" s="44"/>
      <c r="U122" s="44"/>
      <c r="V122" s="49"/>
      <c r="W122" s="49"/>
      <c r="X122" s="49"/>
      <c r="Y122" s="49"/>
      <c r="Z122" s="50"/>
      <c r="AE122" s="51"/>
      <c r="AF122" s="52"/>
      <c r="AG122" s="53"/>
      <c r="AH122" s="51"/>
      <c r="AI122" s="53"/>
      <c r="AK122" s="53"/>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40"/>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row>
    <row r="123" spans="2:100" s="23" customFormat="1">
      <c r="B123" s="41"/>
      <c r="C123" s="42"/>
      <c r="D123" s="43"/>
      <c r="E123" s="41"/>
      <c r="F123" s="44"/>
      <c r="G123" s="45"/>
      <c r="H123" s="41"/>
      <c r="I123" s="41"/>
      <c r="J123" s="41"/>
      <c r="K123" s="44"/>
      <c r="L123" s="46"/>
      <c r="M123" s="46"/>
      <c r="N123" s="47"/>
      <c r="O123" s="47"/>
      <c r="P123" s="48"/>
      <c r="Q123" s="44"/>
      <c r="R123" s="41"/>
      <c r="S123" s="44"/>
      <c r="T123" s="44"/>
      <c r="U123" s="44"/>
      <c r="V123" s="49"/>
      <c r="W123" s="49"/>
      <c r="X123" s="49"/>
      <c r="Y123" s="49"/>
      <c r="Z123" s="50"/>
      <c r="AE123" s="51"/>
      <c r="AF123" s="52"/>
      <c r="AG123" s="53"/>
      <c r="AH123" s="51"/>
      <c r="AI123" s="53"/>
      <c r="AK123" s="53"/>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40"/>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row>
    <row r="124" spans="2:100" s="23" customFormat="1">
      <c r="B124" s="41"/>
      <c r="C124" s="42"/>
      <c r="D124" s="43"/>
      <c r="E124" s="41"/>
      <c r="F124" s="44"/>
      <c r="G124" s="45"/>
      <c r="H124" s="41"/>
      <c r="I124" s="41"/>
      <c r="J124" s="41"/>
      <c r="K124" s="44"/>
      <c r="L124" s="46"/>
      <c r="M124" s="46"/>
      <c r="N124" s="47"/>
      <c r="O124" s="47"/>
      <c r="P124" s="48"/>
      <c r="Q124" s="44"/>
      <c r="R124" s="41"/>
      <c r="S124" s="44"/>
      <c r="T124" s="44"/>
      <c r="U124" s="44"/>
      <c r="V124" s="49"/>
      <c r="W124" s="49"/>
      <c r="X124" s="49"/>
      <c r="Y124" s="49"/>
      <c r="Z124" s="50"/>
      <c r="AE124" s="51"/>
      <c r="AF124" s="52"/>
      <c r="AG124" s="53"/>
      <c r="AH124" s="51"/>
      <c r="AI124" s="53"/>
      <c r="AK124" s="53"/>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40"/>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row>
    <row r="125" spans="2:100" s="23" customFormat="1">
      <c r="B125" s="41"/>
      <c r="C125" s="42"/>
      <c r="D125" s="43"/>
      <c r="E125" s="41"/>
      <c r="F125" s="44"/>
      <c r="G125" s="45"/>
      <c r="H125" s="41"/>
      <c r="I125" s="41"/>
      <c r="J125" s="41"/>
      <c r="K125" s="44"/>
      <c r="L125" s="46"/>
      <c r="M125" s="46"/>
      <c r="N125" s="47"/>
      <c r="O125" s="47"/>
      <c r="P125" s="48"/>
      <c r="Q125" s="44"/>
      <c r="R125" s="41"/>
      <c r="S125" s="44"/>
      <c r="T125" s="44"/>
      <c r="U125" s="44"/>
      <c r="V125" s="49"/>
      <c r="W125" s="49"/>
      <c r="X125" s="49"/>
      <c r="Y125" s="49"/>
      <c r="Z125" s="50"/>
      <c r="AE125" s="51"/>
      <c r="AF125" s="52"/>
      <c r="AG125" s="53"/>
      <c r="AH125" s="51"/>
      <c r="AI125" s="53"/>
      <c r="AK125" s="53"/>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40"/>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row>
    <row r="126" spans="2:100" s="23" customFormat="1">
      <c r="B126" s="41"/>
      <c r="C126" s="42"/>
      <c r="D126" s="43"/>
      <c r="E126" s="41"/>
      <c r="F126" s="44"/>
      <c r="G126" s="45"/>
      <c r="H126" s="41"/>
      <c r="I126" s="41"/>
      <c r="J126" s="41"/>
      <c r="K126" s="44"/>
      <c r="L126" s="46"/>
      <c r="M126" s="46"/>
      <c r="N126" s="47"/>
      <c r="O126" s="47"/>
      <c r="P126" s="48"/>
      <c r="Q126" s="44"/>
      <c r="R126" s="41"/>
      <c r="S126" s="44"/>
      <c r="T126" s="44"/>
      <c r="U126" s="44"/>
      <c r="V126" s="49"/>
      <c r="W126" s="49"/>
      <c r="X126" s="49"/>
      <c r="Y126" s="49"/>
      <c r="Z126" s="50"/>
      <c r="AE126" s="51"/>
      <c r="AF126" s="52"/>
      <c r="AG126" s="53"/>
      <c r="AH126" s="51"/>
      <c r="AI126" s="53"/>
      <c r="AK126" s="53"/>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40"/>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row>
    <row r="127" spans="2:100" s="23" customFormat="1">
      <c r="B127" s="41"/>
      <c r="C127" s="42"/>
      <c r="D127" s="43"/>
      <c r="E127" s="41"/>
      <c r="F127" s="44"/>
      <c r="G127" s="45"/>
      <c r="H127" s="41"/>
      <c r="I127" s="41"/>
      <c r="J127" s="41"/>
      <c r="K127" s="44"/>
      <c r="L127" s="46"/>
      <c r="M127" s="46"/>
      <c r="N127" s="47"/>
      <c r="O127" s="47"/>
      <c r="P127" s="48"/>
      <c r="Q127" s="44"/>
      <c r="R127" s="41"/>
      <c r="S127" s="44"/>
      <c r="T127" s="44"/>
      <c r="U127" s="44"/>
      <c r="V127" s="49"/>
      <c r="W127" s="49"/>
      <c r="X127" s="49"/>
      <c r="Y127" s="49"/>
      <c r="Z127" s="50"/>
      <c r="AE127" s="51"/>
      <c r="AF127" s="52"/>
      <c r="AG127" s="53"/>
      <c r="AH127" s="51"/>
      <c r="AI127" s="53"/>
      <c r="AK127" s="53"/>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40"/>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row>
    <row r="128" spans="2:100" s="23" customFormat="1">
      <c r="B128" s="41"/>
      <c r="C128" s="42"/>
      <c r="D128" s="43"/>
      <c r="E128" s="41"/>
      <c r="F128" s="44"/>
      <c r="G128" s="45"/>
      <c r="H128" s="41"/>
      <c r="I128" s="41"/>
      <c r="J128" s="41"/>
      <c r="K128" s="44"/>
      <c r="L128" s="46"/>
      <c r="M128" s="46"/>
      <c r="N128" s="47"/>
      <c r="O128" s="47"/>
      <c r="P128" s="48"/>
      <c r="Q128" s="44"/>
      <c r="R128" s="41"/>
      <c r="S128" s="44"/>
      <c r="T128" s="44"/>
      <c r="U128" s="44"/>
      <c r="V128" s="49"/>
      <c r="W128" s="49"/>
      <c r="X128" s="49"/>
      <c r="Y128" s="49"/>
      <c r="Z128" s="50"/>
      <c r="AE128" s="51"/>
      <c r="AF128" s="52"/>
      <c r="AG128" s="53"/>
      <c r="AH128" s="51"/>
      <c r="AI128" s="53"/>
      <c r="AK128" s="53"/>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40"/>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row>
    <row r="129" spans="2:100" s="23" customFormat="1">
      <c r="B129" s="41"/>
      <c r="C129" s="42"/>
      <c r="D129" s="43"/>
      <c r="E129" s="41"/>
      <c r="F129" s="44"/>
      <c r="G129" s="45"/>
      <c r="H129" s="41"/>
      <c r="I129" s="41"/>
      <c r="J129" s="41"/>
      <c r="K129" s="44"/>
      <c r="L129" s="46"/>
      <c r="M129" s="46"/>
      <c r="N129" s="47"/>
      <c r="O129" s="47"/>
      <c r="P129" s="48"/>
      <c r="Q129" s="44"/>
      <c r="R129" s="41"/>
      <c r="S129" s="44"/>
      <c r="T129" s="44"/>
      <c r="U129" s="44"/>
      <c r="V129" s="49"/>
      <c r="W129" s="49"/>
      <c r="X129" s="49"/>
      <c r="Y129" s="49"/>
      <c r="Z129" s="50"/>
      <c r="AE129" s="51"/>
      <c r="AF129" s="52"/>
      <c r="AG129" s="53"/>
      <c r="AH129" s="51"/>
      <c r="AI129" s="53"/>
      <c r="AK129" s="53"/>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40"/>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row>
    <row r="130" spans="2:100" s="23" customFormat="1">
      <c r="B130" s="41"/>
      <c r="C130" s="42"/>
      <c r="D130" s="43"/>
      <c r="E130" s="41"/>
      <c r="F130" s="44"/>
      <c r="G130" s="45"/>
      <c r="H130" s="41"/>
      <c r="I130" s="41"/>
      <c r="J130" s="41"/>
      <c r="K130" s="44"/>
      <c r="L130" s="46"/>
      <c r="M130" s="46"/>
      <c r="N130" s="47"/>
      <c r="O130" s="47"/>
      <c r="P130" s="48"/>
      <c r="Q130" s="44"/>
      <c r="R130" s="41"/>
      <c r="S130" s="44"/>
      <c r="T130" s="44"/>
      <c r="U130" s="44"/>
      <c r="V130" s="49"/>
      <c r="W130" s="49"/>
      <c r="X130" s="49"/>
      <c r="Y130" s="49"/>
      <c r="Z130" s="50"/>
      <c r="AE130" s="51"/>
      <c r="AF130" s="52"/>
      <c r="AG130" s="53"/>
      <c r="AH130" s="51"/>
      <c r="AI130" s="53"/>
      <c r="AK130" s="53"/>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40"/>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row>
    <row r="131" spans="2:100" s="23" customFormat="1">
      <c r="B131" s="41"/>
      <c r="C131" s="42"/>
      <c r="D131" s="43"/>
      <c r="E131" s="41"/>
      <c r="F131" s="44"/>
      <c r="G131" s="45"/>
      <c r="H131" s="41"/>
      <c r="I131" s="41"/>
      <c r="J131" s="41"/>
      <c r="K131" s="44"/>
      <c r="L131" s="46"/>
      <c r="M131" s="46"/>
      <c r="N131" s="47"/>
      <c r="O131" s="47"/>
      <c r="P131" s="48"/>
      <c r="Q131" s="44"/>
      <c r="R131" s="41"/>
      <c r="S131" s="44"/>
      <c r="T131" s="44"/>
      <c r="U131" s="44"/>
      <c r="V131" s="49"/>
      <c r="W131" s="49"/>
      <c r="X131" s="49"/>
      <c r="Y131" s="49"/>
      <c r="Z131" s="50"/>
      <c r="AE131" s="51"/>
      <c r="AF131" s="52"/>
      <c r="AG131" s="53"/>
      <c r="AH131" s="51"/>
      <c r="AI131" s="53"/>
      <c r="AK131" s="53"/>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40"/>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row>
    <row r="132" spans="2:100" s="23" customFormat="1">
      <c r="B132" s="41"/>
      <c r="C132" s="42"/>
      <c r="D132" s="43"/>
      <c r="E132" s="41"/>
      <c r="F132" s="44"/>
      <c r="G132" s="45"/>
      <c r="H132" s="41"/>
      <c r="I132" s="41"/>
      <c r="J132" s="41"/>
      <c r="K132" s="44"/>
      <c r="L132" s="46"/>
      <c r="M132" s="46"/>
      <c r="N132" s="47"/>
      <c r="O132" s="47"/>
      <c r="P132" s="48"/>
      <c r="Q132" s="44"/>
      <c r="R132" s="41"/>
      <c r="S132" s="44"/>
      <c r="T132" s="44"/>
      <c r="U132" s="44"/>
      <c r="V132" s="49"/>
      <c r="W132" s="49"/>
      <c r="X132" s="49"/>
      <c r="Y132" s="49"/>
      <c r="Z132" s="50"/>
      <c r="AE132" s="51"/>
      <c r="AF132" s="52"/>
      <c r="AG132" s="53"/>
      <c r="AH132" s="51"/>
      <c r="AI132" s="53"/>
      <c r="AK132" s="53"/>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40"/>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row>
    <row r="133" spans="2:100" s="23" customFormat="1">
      <c r="B133" s="41"/>
      <c r="C133" s="42"/>
      <c r="D133" s="43"/>
      <c r="E133" s="41"/>
      <c r="F133" s="44"/>
      <c r="G133" s="45"/>
      <c r="H133" s="41"/>
      <c r="I133" s="41"/>
      <c r="J133" s="41"/>
      <c r="K133" s="44"/>
      <c r="L133" s="46"/>
      <c r="M133" s="46"/>
      <c r="N133" s="47"/>
      <c r="O133" s="47"/>
      <c r="P133" s="48"/>
      <c r="Q133" s="44"/>
      <c r="R133" s="41"/>
      <c r="S133" s="44"/>
      <c r="T133" s="44"/>
      <c r="U133" s="44"/>
      <c r="V133" s="49"/>
      <c r="W133" s="49"/>
      <c r="X133" s="49"/>
      <c r="Y133" s="49"/>
      <c r="Z133" s="50"/>
      <c r="AE133" s="51"/>
      <c r="AF133" s="52"/>
      <c r="AG133" s="53"/>
      <c r="AH133" s="51"/>
      <c r="AI133" s="53"/>
      <c r="AK133" s="53"/>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40"/>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row>
    <row r="134" spans="2:100" s="23" customFormat="1">
      <c r="B134" s="41"/>
      <c r="C134" s="42"/>
      <c r="D134" s="43"/>
      <c r="E134" s="41"/>
      <c r="F134" s="44"/>
      <c r="G134" s="45"/>
      <c r="H134" s="41"/>
      <c r="I134" s="41"/>
      <c r="J134" s="41"/>
      <c r="K134" s="44"/>
      <c r="L134" s="46"/>
      <c r="M134" s="46"/>
      <c r="N134" s="47"/>
      <c r="O134" s="47"/>
      <c r="P134" s="48"/>
      <c r="Q134" s="44"/>
      <c r="R134" s="41"/>
      <c r="S134" s="44"/>
      <c r="T134" s="44"/>
      <c r="U134" s="44"/>
      <c r="V134" s="49"/>
      <c r="W134" s="49"/>
      <c r="X134" s="49"/>
      <c r="Y134" s="49"/>
      <c r="Z134" s="50"/>
      <c r="AE134" s="51"/>
      <c r="AF134" s="52"/>
      <c r="AG134" s="53"/>
      <c r="AH134" s="51"/>
      <c r="AI134" s="53"/>
      <c r="AK134" s="53"/>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40"/>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row>
    <row r="135" spans="2:100" s="23" customFormat="1">
      <c r="B135" s="41"/>
      <c r="C135" s="42"/>
      <c r="D135" s="43"/>
      <c r="E135" s="41"/>
      <c r="F135" s="44"/>
      <c r="G135" s="45"/>
      <c r="H135" s="41"/>
      <c r="I135" s="41"/>
      <c r="J135" s="41"/>
      <c r="K135" s="44"/>
      <c r="L135" s="46"/>
      <c r="M135" s="46"/>
      <c r="N135" s="47"/>
      <c r="O135" s="47"/>
      <c r="P135" s="48"/>
      <c r="Q135" s="44"/>
      <c r="R135" s="41"/>
      <c r="S135" s="44"/>
      <c r="T135" s="44"/>
      <c r="U135" s="44"/>
      <c r="V135" s="49"/>
      <c r="W135" s="49"/>
      <c r="X135" s="49"/>
      <c r="Y135" s="49"/>
      <c r="Z135" s="50"/>
      <c r="AE135" s="51"/>
      <c r="AF135" s="52"/>
      <c r="AG135" s="53"/>
      <c r="AH135" s="51"/>
      <c r="AI135" s="53"/>
      <c r="AK135" s="53"/>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40"/>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row>
    <row r="136" spans="2:100" s="23" customFormat="1">
      <c r="B136" s="41"/>
      <c r="C136" s="42"/>
      <c r="D136" s="43"/>
      <c r="E136" s="41"/>
      <c r="F136" s="44"/>
      <c r="G136" s="45"/>
      <c r="H136" s="41"/>
      <c r="I136" s="41"/>
      <c r="J136" s="41"/>
      <c r="K136" s="44"/>
      <c r="L136" s="46"/>
      <c r="M136" s="46"/>
      <c r="N136" s="47"/>
      <c r="O136" s="47"/>
      <c r="P136" s="48"/>
      <c r="Q136" s="44"/>
      <c r="R136" s="41"/>
      <c r="S136" s="44"/>
      <c r="T136" s="44"/>
      <c r="U136" s="44"/>
      <c r="V136" s="49"/>
      <c r="W136" s="49"/>
      <c r="X136" s="49"/>
      <c r="Y136" s="49"/>
      <c r="Z136" s="50"/>
      <c r="AE136" s="51"/>
      <c r="AF136" s="52"/>
      <c r="AG136" s="53"/>
      <c r="AH136" s="51"/>
      <c r="AI136" s="53"/>
      <c r="AK136" s="53"/>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40"/>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row>
    <row r="137" spans="2:100" s="23" customFormat="1">
      <c r="B137" s="41"/>
      <c r="C137" s="42"/>
      <c r="D137" s="43"/>
      <c r="E137" s="41"/>
      <c r="F137" s="44"/>
      <c r="G137" s="45"/>
      <c r="H137" s="41"/>
      <c r="I137" s="41"/>
      <c r="J137" s="41"/>
      <c r="K137" s="44"/>
      <c r="L137" s="46"/>
      <c r="M137" s="46"/>
      <c r="N137" s="47"/>
      <c r="O137" s="47"/>
      <c r="P137" s="48"/>
      <c r="Q137" s="44"/>
      <c r="R137" s="41"/>
      <c r="S137" s="44"/>
      <c r="T137" s="44"/>
      <c r="U137" s="44"/>
      <c r="V137" s="49"/>
      <c r="W137" s="49"/>
      <c r="X137" s="49"/>
      <c r="Y137" s="49"/>
      <c r="Z137" s="50"/>
      <c r="AE137" s="51"/>
      <c r="AF137" s="52"/>
      <c r="AG137" s="53"/>
      <c r="AH137" s="51"/>
      <c r="AI137" s="53"/>
      <c r="AK137" s="53"/>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40"/>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row>
    <row r="138" spans="2:100" s="23" customFormat="1">
      <c r="B138" s="41"/>
      <c r="C138" s="42"/>
      <c r="D138" s="43"/>
      <c r="E138" s="41"/>
      <c r="F138" s="44"/>
      <c r="G138" s="45"/>
      <c r="H138" s="41"/>
      <c r="I138" s="41"/>
      <c r="J138" s="41"/>
      <c r="K138" s="44"/>
      <c r="L138" s="46"/>
      <c r="M138" s="46"/>
      <c r="N138" s="47"/>
      <c r="O138" s="47"/>
      <c r="P138" s="48"/>
      <c r="Q138" s="44"/>
      <c r="R138" s="41"/>
      <c r="S138" s="44"/>
      <c r="T138" s="44"/>
      <c r="U138" s="44"/>
      <c r="V138" s="49"/>
      <c r="W138" s="49"/>
      <c r="X138" s="49"/>
      <c r="Y138" s="49"/>
      <c r="Z138" s="50"/>
      <c r="AE138" s="51"/>
      <c r="AF138" s="52"/>
      <c r="AG138" s="53"/>
      <c r="AH138" s="51"/>
      <c r="AI138" s="53"/>
      <c r="AK138" s="53"/>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40"/>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row>
    <row r="139" spans="2:100" s="23" customFormat="1">
      <c r="B139" s="41"/>
      <c r="C139" s="42"/>
      <c r="D139" s="43"/>
      <c r="E139" s="41"/>
      <c r="F139" s="44"/>
      <c r="G139" s="45"/>
      <c r="H139" s="41"/>
      <c r="I139" s="41"/>
      <c r="J139" s="41"/>
      <c r="K139" s="44"/>
      <c r="L139" s="46"/>
      <c r="M139" s="46"/>
      <c r="N139" s="47"/>
      <c r="O139" s="47"/>
      <c r="P139" s="48"/>
      <c r="Q139" s="44"/>
      <c r="R139" s="41"/>
      <c r="S139" s="44"/>
      <c r="T139" s="44"/>
      <c r="U139" s="44"/>
      <c r="V139" s="49"/>
      <c r="W139" s="49"/>
      <c r="X139" s="49"/>
      <c r="Y139" s="49"/>
      <c r="Z139" s="50"/>
      <c r="AE139" s="51"/>
      <c r="AF139" s="52"/>
      <c r="AG139" s="53"/>
      <c r="AH139" s="51"/>
      <c r="AI139" s="53"/>
      <c r="AK139" s="53"/>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40"/>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row>
    <row r="140" spans="2:100" s="23" customFormat="1">
      <c r="B140" s="41"/>
      <c r="C140" s="42"/>
      <c r="D140" s="43"/>
      <c r="E140" s="41"/>
      <c r="F140" s="44"/>
      <c r="G140" s="45"/>
      <c r="H140" s="41"/>
      <c r="I140" s="41"/>
      <c r="J140" s="41"/>
      <c r="K140" s="44"/>
      <c r="L140" s="46"/>
      <c r="M140" s="46"/>
      <c r="N140" s="47"/>
      <c r="O140" s="47"/>
      <c r="P140" s="48"/>
      <c r="Q140" s="44"/>
      <c r="R140" s="41"/>
      <c r="S140" s="44"/>
      <c r="T140" s="44"/>
      <c r="U140" s="44"/>
      <c r="V140" s="49"/>
      <c r="W140" s="49"/>
      <c r="X140" s="49"/>
      <c r="Y140" s="49"/>
      <c r="Z140" s="50"/>
      <c r="AE140" s="51"/>
      <c r="AF140" s="52"/>
      <c r="AG140" s="53"/>
      <c r="AH140" s="51"/>
      <c r="AI140" s="53"/>
      <c r="AK140" s="53"/>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40"/>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row>
    <row r="141" spans="2:100" s="23" customFormat="1">
      <c r="B141" s="41"/>
      <c r="C141" s="42"/>
      <c r="D141" s="43"/>
      <c r="E141" s="41"/>
      <c r="F141" s="44"/>
      <c r="G141" s="45"/>
      <c r="H141" s="41"/>
      <c r="I141" s="41"/>
      <c r="J141" s="41"/>
      <c r="K141" s="44"/>
      <c r="L141" s="46"/>
      <c r="M141" s="46"/>
      <c r="N141" s="47"/>
      <c r="O141" s="47"/>
      <c r="P141" s="48"/>
      <c r="Q141" s="44"/>
      <c r="R141" s="41"/>
      <c r="S141" s="44"/>
      <c r="T141" s="44"/>
      <c r="U141" s="44"/>
      <c r="V141" s="49"/>
      <c r="W141" s="49"/>
      <c r="X141" s="49"/>
      <c r="Y141" s="49"/>
      <c r="Z141" s="50"/>
      <c r="AE141" s="51"/>
      <c r="AF141" s="52"/>
      <c r="AG141" s="53"/>
      <c r="AH141" s="51"/>
      <c r="AI141" s="53"/>
      <c r="AK141" s="53"/>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40"/>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row>
    <row r="142" spans="2:100" s="23" customFormat="1">
      <c r="B142" s="41"/>
      <c r="C142" s="42"/>
      <c r="D142" s="43"/>
      <c r="E142" s="41"/>
      <c r="F142" s="44"/>
      <c r="G142" s="45"/>
      <c r="H142" s="41"/>
      <c r="I142" s="41"/>
      <c r="J142" s="41"/>
      <c r="K142" s="44"/>
      <c r="L142" s="46"/>
      <c r="M142" s="46"/>
      <c r="N142" s="47"/>
      <c r="O142" s="47"/>
      <c r="P142" s="48"/>
      <c r="Q142" s="44"/>
      <c r="R142" s="41"/>
      <c r="S142" s="44"/>
      <c r="T142" s="44"/>
      <c r="U142" s="44"/>
      <c r="V142" s="49"/>
      <c r="W142" s="49"/>
      <c r="X142" s="49"/>
      <c r="Y142" s="49"/>
      <c r="Z142" s="50"/>
      <c r="AE142" s="51"/>
      <c r="AF142" s="52"/>
      <c r="AG142" s="53"/>
      <c r="AH142" s="51"/>
      <c r="AI142" s="53"/>
      <c r="AK142" s="53"/>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40"/>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row>
    <row r="143" spans="2:100" s="23" customFormat="1">
      <c r="B143" s="41"/>
      <c r="C143" s="42"/>
      <c r="D143" s="43"/>
      <c r="E143" s="41"/>
      <c r="F143" s="44"/>
      <c r="G143" s="45"/>
      <c r="H143" s="41"/>
      <c r="I143" s="41"/>
      <c r="J143" s="41"/>
      <c r="K143" s="44"/>
      <c r="L143" s="46"/>
      <c r="M143" s="46"/>
      <c r="N143" s="47"/>
      <c r="O143" s="47"/>
      <c r="P143" s="48"/>
      <c r="Q143" s="44"/>
      <c r="R143" s="41"/>
      <c r="S143" s="44"/>
      <c r="T143" s="44"/>
      <c r="U143" s="44"/>
      <c r="V143" s="49"/>
      <c r="W143" s="49"/>
      <c r="X143" s="49"/>
      <c r="Y143" s="49"/>
      <c r="Z143" s="50"/>
      <c r="AE143" s="51"/>
      <c r="AF143" s="52"/>
      <c r="AG143" s="53"/>
      <c r="AH143" s="51"/>
      <c r="AI143" s="53"/>
      <c r="AK143" s="53"/>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40"/>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row>
    <row r="144" spans="2:100" s="23" customFormat="1">
      <c r="B144" s="41"/>
      <c r="C144" s="42"/>
      <c r="D144" s="43"/>
      <c r="E144" s="41"/>
      <c r="F144" s="44"/>
      <c r="G144" s="45"/>
      <c r="H144" s="41"/>
      <c r="I144" s="41"/>
      <c r="J144" s="41"/>
      <c r="K144" s="44"/>
      <c r="L144" s="46"/>
      <c r="M144" s="46"/>
      <c r="N144" s="47"/>
      <c r="O144" s="47"/>
      <c r="P144" s="48"/>
      <c r="Q144" s="44"/>
      <c r="R144" s="41"/>
      <c r="S144" s="44"/>
      <c r="T144" s="44"/>
      <c r="U144" s="44"/>
      <c r="V144" s="49"/>
      <c r="W144" s="49"/>
      <c r="X144" s="49"/>
      <c r="Y144" s="49"/>
      <c r="Z144" s="50"/>
      <c r="AE144" s="51"/>
      <c r="AF144" s="52"/>
      <c r="AG144" s="53"/>
      <c r="AH144" s="51"/>
      <c r="AI144" s="53"/>
      <c r="AK144" s="53"/>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40"/>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row>
    <row r="145" spans="2:100" s="23" customFormat="1">
      <c r="B145" s="41"/>
      <c r="C145" s="42"/>
      <c r="D145" s="43"/>
      <c r="E145" s="41"/>
      <c r="F145" s="44"/>
      <c r="G145" s="45"/>
      <c r="H145" s="41"/>
      <c r="I145" s="41"/>
      <c r="J145" s="41"/>
      <c r="K145" s="44"/>
      <c r="L145" s="46"/>
      <c r="M145" s="46"/>
      <c r="N145" s="47"/>
      <c r="O145" s="47"/>
      <c r="P145" s="48"/>
      <c r="Q145" s="44"/>
      <c r="R145" s="41"/>
      <c r="S145" s="44"/>
      <c r="T145" s="44"/>
      <c r="U145" s="44"/>
      <c r="V145" s="49"/>
      <c r="W145" s="49"/>
      <c r="X145" s="49"/>
      <c r="Y145" s="49"/>
      <c r="Z145" s="50"/>
      <c r="AE145" s="51"/>
      <c r="AF145" s="52"/>
      <c r="AG145" s="53"/>
      <c r="AH145" s="51"/>
      <c r="AI145" s="53"/>
      <c r="AK145" s="53"/>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40"/>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row>
    <row r="146" spans="2:100" s="23" customFormat="1">
      <c r="B146" s="41"/>
      <c r="C146" s="42"/>
      <c r="D146" s="43"/>
      <c r="E146" s="41"/>
      <c r="F146" s="44"/>
      <c r="G146" s="45"/>
      <c r="H146" s="41"/>
      <c r="I146" s="41"/>
      <c r="J146" s="41"/>
      <c r="K146" s="44"/>
      <c r="L146" s="46"/>
      <c r="M146" s="46"/>
      <c r="N146" s="47"/>
      <c r="O146" s="47"/>
      <c r="P146" s="48"/>
      <c r="Q146" s="44"/>
      <c r="R146" s="41"/>
      <c r="S146" s="44"/>
      <c r="T146" s="44"/>
      <c r="U146" s="44"/>
      <c r="V146" s="49"/>
      <c r="W146" s="49"/>
      <c r="X146" s="49"/>
      <c r="Y146" s="49"/>
      <c r="Z146" s="50"/>
      <c r="AE146" s="51"/>
      <c r="AF146" s="52"/>
      <c r="AG146" s="53"/>
      <c r="AH146" s="51"/>
      <c r="AI146" s="53"/>
      <c r="AK146" s="53"/>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40"/>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row>
    <row r="147" spans="2:100" s="23" customFormat="1">
      <c r="B147" s="41"/>
      <c r="C147" s="42"/>
      <c r="D147" s="43"/>
      <c r="E147" s="41"/>
      <c r="F147" s="44"/>
      <c r="G147" s="45"/>
      <c r="H147" s="41"/>
      <c r="I147" s="41"/>
      <c r="J147" s="41"/>
      <c r="K147" s="44"/>
      <c r="L147" s="46"/>
      <c r="M147" s="46"/>
      <c r="N147" s="47"/>
      <c r="O147" s="47"/>
      <c r="P147" s="48"/>
      <c r="Q147" s="44"/>
      <c r="R147" s="41"/>
      <c r="S147" s="44"/>
      <c r="T147" s="44"/>
      <c r="U147" s="44"/>
      <c r="V147" s="49"/>
      <c r="W147" s="49"/>
      <c r="X147" s="49"/>
      <c r="Y147" s="49"/>
      <c r="Z147" s="50"/>
      <c r="AE147" s="51"/>
      <c r="AF147" s="52"/>
      <c r="AG147" s="53"/>
      <c r="AH147" s="51"/>
      <c r="AI147" s="53"/>
      <c r="AK147" s="53"/>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40"/>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row>
    <row r="148" spans="2:100" s="23" customFormat="1">
      <c r="B148" s="41"/>
      <c r="C148" s="42"/>
      <c r="D148" s="43"/>
      <c r="E148" s="41"/>
      <c r="F148" s="44"/>
      <c r="G148" s="45"/>
      <c r="H148" s="41"/>
      <c r="I148" s="41"/>
      <c r="J148" s="41"/>
      <c r="K148" s="44"/>
      <c r="L148" s="46"/>
      <c r="M148" s="46"/>
      <c r="N148" s="47"/>
      <c r="O148" s="47"/>
      <c r="P148" s="48"/>
      <c r="Q148" s="44"/>
      <c r="R148" s="41"/>
      <c r="S148" s="44"/>
      <c r="T148" s="44"/>
      <c r="U148" s="44"/>
      <c r="V148" s="49"/>
      <c r="W148" s="49"/>
      <c r="X148" s="49"/>
      <c r="Y148" s="49"/>
      <c r="Z148" s="50"/>
      <c r="AE148" s="51"/>
      <c r="AF148" s="52"/>
      <c r="AG148" s="53"/>
      <c r="AH148" s="51"/>
      <c r="AI148" s="53"/>
      <c r="AK148" s="53"/>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40"/>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row>
    <row r="149" spans="2:100" s="23" customFormat="1">
      <c r="B149" s="41"/>
      <c r="C149" s="42"/>
      <c r="D149" s="43"/>
      <c r="E149" s="41"/>
      <c r="F149" s="44"/>
      <c r="G149" s="45"/>
      <c r="H149" s="41"/>
      <c r="I149" s="41"/>
      <c r="J149" s="41"/>
      <c r="K149" s="44"/>
      <c r="L149" s="46"/>
      <c r="M149" s="46"/>
      <c r="N149" s="47"/>
      <c r="O149" s="47"/>
      <c r="P149" s="48"/>
      <c r="Q149" s="44"/>
      <c r="R149" s="41"/>
      <c r="S149" s="44"/>
      <c r="T149" s="44"/>
      <c r="U149" s="44"/>
      <c r="V149" s="49"/>
      <c r="W149" s="49"/>
      <c r="X149" s="49"/>
      <c r="Y149" s="49"/>
      <c r="Z149" s="50"/>
      <c r="AE149" s="51"/>
      <c r="AF149" s="52"/>
      <c r="AG149" s="53"/>
      <c r="AH149" s="51"/>
      <c r="AI149" s="53"/>
      <c r="AK149" s="53"/>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40"/>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row>
    <row r="150" spans="2:100" s="23" customFormat="1">
      <c r="B150" s="41"/>
      <c r="C150" s="42"/>
      <c r="D150" s="43"/>
      <c r="E150" s="41"/>
      <c r="F150" s="44"/>
      <c r="G150" s="45"/>
      <c r="H150" s="41"/>
      <c r="I150" s="41"/>
      <c r="J150" s="41"/>
      <c r="K150" s="44"/>
      <c r="L150" s="46"/>
      <c r="M150" s="46"/>
      <c r="N150" s="47"/>
      <c r="O150" s="47"/>
      <c r="P150" s="48"/>
      <c r="Q150" s="44"/>
      <c r="R150" s="41"/>
      <c r="S150" s="44"/>
      <c r="T150" s="44"/>
      <c r="U150" s="44"/>
      <c r="V150" s="49"/>
      <c r="W150" s="49"/>
      <c r="X150" s="49"/>
      <c r="Y150" s="49"/>
      <c r="Z150" s="50"/>
      <c r="AE150" s="51"/>
      <c r="AF150" s="52"/>
      <c r="AG150" s="53"/>
      <c r="AH150" s="51"/>
      <c r="AI150" s="53"/>
      <c r="AK150" s="53"/>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40"/>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row>
    <row r="151" spans="2:100" s="23" customFormat="1">
      <c r="B151" s="41"/>
      <c r="C151" s="42"/>
      <c r="D151" s="43"/>
      <c r="E151" s="41"/>
      <c r="F151" s="44"/>
      <c r="G151" s="45"/>
      <c r="H151" s="41"/>
      <c r="I151" s="41"/>
      <c r="J151" s="41"/>
      <c r="K151" s="44"/>
      <c r="L151" s="46"/>
      <c r="M151" s="46"/>
      <c r="N151" s="47"/>
      <c r="O151" s="47"/>
      <c r="P151" s="48"/>
      <c r="Q151" s="44"/>
      <c r="R151" s="41"/>
      <c r="S151" s="44"/>
      <c r="T151" s="44"/>
      <c r="U151" s="44"/>
      <c r="V151" s="49"/>
      <c r="W151" s="49"/>
      <c r="X151" s="49"/>
      <c r="Y151" s="49"/>
      <c r="Z151" s="50"/>
      <c r="AE151" s="51"/>
      <c r="AF151" s="52"/>
      <c r="AG151" s="53"/>
      <c r="AH151" s="51"/>
      <c r="AI151" s="53"/>
      <c r="AK151" s="53"/>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40"/>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row>
    <row r="152" spans="2:100" s="23" customFormat="1">
      <c r="B152" s="41"/>
      <c r="C152" s="42"/>
      <c r="D152" s="43"/>
      <c r="E152" s="41"/>
      <c r="F152" s="44"/>
      <c r="G152" s="45"/>
      <c r="H152" s="41"/>
      <c r="I152" s="41"/>
      <c r="J152" s="41"/>
      <c r="K152" s="44"/>
      <c r="L152" s="46"/>
      <c r="M152" s="46"/>
      <c r="N152" s="47"/>
      <c r="O152" s="47"/>
      <c r="P152" s="48"/>
      <c r="Q152" s="44"/>
      <c r="R152" s="41"/>
      <c r="S152" s="44"/>
      <c r="T152" s="44"/>
      <c r="U152" s="44"/>
      <c r="V152" s="49"/>
      <c r="W152" s="49"/>
      <c r="X152" s="49"/>
      <c r="Y152" s="49"/>
      <c r="Z152" s="50"/>
      <c r="AE152" s="51"/>
      <c r="AF152" s="52"/>
      <c r="AG152" s="53"/>
      <c r="AH152" s="51"/>
      <c r="AI152" s="53"/>
      <c r="AK152" s="53"/>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40"/>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row>
    <row r="153" spans="2:100" s="23" customFormat="1">
      <c r="B153" s="41"/>
      <c r="C153" s="42"/>
      <c r="D153" s="43"/>
      <c r="E153" s="41"/>
      <c r="F153" s="44"/>
      <c r="G153" s="45"/>
      <c r="H153" s="41"/>
      <c r="I153" s="41"/>
      <c r="J153" s="41"/>
      <c r="K153" s="44"/>
      <c r="L153" s="46"/>
      <c r="M153" s="46"/>
      <c r="N153" s="47"/>
      <c r="O153" s="47"/>
      <c r="P153" s="48"/>
      <c r="Q153" s="44"/>
      <c r="R153" s="41"/>
      <c r="S153" s="44"/>
      <c r="T153" s="44"/>
      <c r="U153" s="44"/>
      <c r="V153" s="49"/>
      <c r="W153" s="49"/>
      <c r="X153" s="49"/>
      <c r="Y153" s="49"/>
      <c r="Z153" s="50"/>
      <c r="AE153" s="51"/>
      <c r="AF153" s="52"/>
      <c r="AG153" s="53"/>
      <c r="AH153" s="51"/>
      <c r="AI153" s="53"/>
      <c r="AK153" s="53"/>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40"/>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row>
    <row r="154" spans="2:100" s="23" customFormat="1">
      <c r="B154" s="41"/>
      <c r="C154" s="42"/>
      <c r="D154" s="43"/>
      <c r="E154" s="41"/>
      <c r="F154" s="44"/>
      <c r="G154" s="45"/>
      <c r="H154" s="41"/>
      <c r="I154" s="41"/>
      <c r="J154" s="41"/>
      <c r="K154" s="44"/>
      <c r="L154" s="46"/>
      <c r="M154" s="46"/>
      <c r="N154" s="47"/>
      <c r="O154" s="47"/>
      <c r="P154" s="48"/>
      <c r="Q154" s="44"/>
      <c r="R154" s="41"/>
      <c r="S154" s="44"/>
      <c r="T154" s="44"/>
      <c r="U154" s="44"/>
      <c r="V154" s="49"/>
      <c r="W154" s="49"/>
      <c r="X154" s="49"/>
      <c r="Y154" s="49"/>
      <c r="Z154" s="50"/>
      <c r="AE154" s="51"/>
      <c r="AF154" s="52"/>
      <c r="AG154" s="53"/>
      <c r="AH154" s="51"/>
      <c r="AI154" s="53"/>
      <c r="AK154" s="53"/>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40"/>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row>
    <row r="155" spans="2:100" s="23" customFormat="1">
      <c r="B155" s="41"/>
      <c r="C155" s="42"/>
      <c r="D155" s="43"/>
      <c r="E155" s="41"/>
      <c r="F155" s="44"/>
      <c r="G155" s="45"/>
      <c r="H155" s="41"/>
      <c r="I155" s="41"/>
      <c r="J155" s="41"/>
      <c r="K155" s="44"/>
      <c r="L155" s="46"/>
      <c r="M155" s="46"/>
      <c r="N155" s="47"/>
      <c r="O155" s="47"/>
      <c r="P155" s="48"/>
      <c r="Q155" s="44"/>
      <c r="R155" s="41"/>
      <c r="S155" s="44"/>
      <c r="T155" s="44"/>
      <c r="U155" s="44"/>
      <c r="V155" s="49"/>
      <c r="W155" s="49"/>
      <c r="X155" s="49"/>
      <c r="Y155" s="49"/>
      <c r="Z155" s="50"/>
      <c r="AE155" s="51"/>
      <c r="AF155" s="52"/>
      <c r="AG155" s="53"/>
      <c r="AH155" s="51"/>
      <c r="AI155" s="53"/>
      <c r="AK155" s="53"/>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40"/>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row>
    <row r="156" spans="2:100" s="23" customFormat="1">
      <c r="B156" s="41"/>
      <c r="C156" s="42"/>
      <c r="D156" s="43"/>
      <c r="E156" s="41"/>
      <c r="F156" s="44"/>
      <c r="G156" s="45"/>
      <c r="H156" s="41"/>
      <c r="I156" s="41"/>
      <c r="J156" s="41"/>
      <c r="K156" s="44"/>
      <c r="L156" s="46"/>
      <c r="M156" s="46"/>
      <c r="N156" s="47"/>
      <c r="O156" s="47"/>
      <c r="P156" s="48"/>
      <c r="Q156" s="44"/>
      <c r="R156" s="41"/>
      <c r="S156" s="44"/>
      <c r="T156" s="44"/>
      <c r="U156" s="44"/>
      <c r="V156" s="49"/>
      <c r="W156" s="49"/>
      <c r="X156" s="49"/>
      <c r="Y156" s="49"/>
      <c r="Z156" s="50"/>
      <c r="AE156" s="51"/>
      <c r="AF156" s="52"/>
      <c r="AG156" s="53"/>
      <c r="AH156" s="51"/>
      <c r="AI156" s="53"/>
      <c r="AK156" s="53"/>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40"/>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row>
    <row r="157" spans="2:100" s="23" customFormat="1">
      <c r="B157" s="41"/>
      <c r="C157" s="42"/>
      <c r="D157" s="43"/>
      <c r="E157" s="41"/>
      <c r="F157" s="44"/>
      <c r="G157" s="45"/>
      <c r="H157" s="41"/>
      <c r="I157" s="41"/>
      <c r="J157" s="41"/>
      <c r="K157" s="44"/>
      <c r="L157" s="46"/>
      <c r="M157" s="46"/>
      <c r="N157" s="47"/>
      <c r="O157" s="47"/>
      <c r="P157" s="48"/>
      <c r="Q157" s="44"/>
      <c r="R157" s="41"/>
      <c r="S157" s="44"/>
      <c r="T157" s="44"/>
      <c r="U157" s="44"/>
      <c r="V157" s="49"/>
      <c r="W157" s="49"/>
      <c r="X157" s="49"/>
      <c r="Y157" s="49"/>
      <c r="Z157" s="50"/>
      <c r="AE157" s="51"/>
      <c r="AF157" s="52"/>
      <c r="AG157" s="53"/>
      <c r="AH157" s="51"/>
      <c r="AI157" s="53"/>
      <c r="AK157" s="53"/>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40"/>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row>
    <row r="158" spans="2:100" s="23" customFormat="1">
      <c r="B158" s="41"/>
      <c r="C158" s="42"/>
      <c r="D158" s="43"/>
      <c r="E158" s="41"/>
      <c r="F158" s="44"/>
      <c r="G158" s="45"/>
      <c r="H158" s="41"/>
      <c r="I158" s="41"/>
      <c r="J158" s="41"/>
      <c r="K158" s="44"/>
      <c r="L158" s="46"/>
      <c r="M158" s="46"/>
      <c r="N158" s="47"/>
      <c r="O158" s="47"/>
      <c r="P158" s="48"/>
      <c r="Q158" s="44"/>
      <c r="R158" s="41"/>
      <c r="S158" s="44"/>
      <c r="T158" s="44"/>
      <c r="U158" s="44"/>
      <c r="V158" s="49"/>
      <c r="W158" s="49"/>
      <c r="X158" s="49"/>
      <c r="Y158" s="49"/>
      <c r="Z158" s="50"/>
      <c r="AE158" s="51"/>
      <c r="AF158" s="52"/>
      <c r="AG158" s="53"/>
      <c r="AH158" s="51"/>
      <c r="AI158" s="53"/>
      <c r="AK158" s="53"/>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40"/>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row>
    <row r="159" spans="2:100" s="23" customFormat="1">
      <c r="B159" s="41"/>
      <c r="C159" s="42"/>
      <c r="D159" s="43"/>
      <c r="E159" s="41"/>
      <c r="F159" s="44"/>
      <c r="G159" s="45"/>
      <c r="H159" s="41"/>
      <c r="I159" s="41"/>
      <c r="J159" s="41"/>
      <c r="K159" s="44"/>
      <c r="L159" s="46"/>
      <c r="M159" s="46"/>
      <c r="N159" s="47"/>
      <c r="O159" s="47"/>
      <c r="P159" s="48"/>
      <c r="Q159" s="44"/>
      <c r="R159" s="41"/>
      <c r="S159" s="44"/>
      <c r="T159" s="44"/>
      <c r="U159" s="44"/>
      <c r="V159" s="49"/>
      <c r="W159" s="49"/>
      <c r="X159" s="49"/>
      <c r="Y159" s="49"/>
      <c r="Z159" s="50"/>
      <c r="AE159" s="51"/>
      <c r="AF159" s="52"/>
      <c r="AG159" s="53"/>
      <c r="AH159" s="51"/>
      <c r="AI159" s="53"/>
      <c r="AK159" s="53"/>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40"/>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row>
    <row r="160" spans="2:100" s="23" customFormat="1">
      <c r="B160" s="41"/>
      <c r="C160" s="42"/>
      <c r="D160" s="43"/>
      <c r="E160" s="41"/>
      <c r="F160" s="44"/>
      <c r="G160" s="45"/>
      <c r="H160" s="41"/>
      <c r="I160" s="41"/>
      <c r="J160" s="41"/>
      <c r="K160" s="44"/>
      <c r="L160" s="46"/>
      <c r="M160" s="46"/>
      <c r="N160" s="47"/>
      <c r="O160" s="47"/>
      <c r="P160" s="48"/>
      <c r="Q160" s="44"/>
      <c r="R160" s="41"/>
      <c r="S160" s="44"/>
      <c r="T160" s="44"/>
      <c r="U160" s="44"/>
      <c r="V160" s="49"/>
      <c r="W160" s="49"/>
      <c r="X160" s="49"/>
      <c r="Y160" s="49"/>
      <c r="Z160" s="50"/>
      <c r="AE160" s="51"/>
      <c r="AF160" s="52"/>
      <c r="AG160" s="53"/>
      <c r="AH160" s="51"/>
      <c r="AI160" s="53"/>
      <c r="AK160" s="53"/>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40"/>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row>
    <row r="161" spans="2:100" s="23" customFormat="1">
      <c r="B161" s="41"/>
      <c r="C161" s="42"/>
      <c r="D161" s="43"/>
      <c r="E161" s="41"/>
      <c r="F161" s="44"/>
      <c r="G161" s="45"/>
      <c r="H161" s="41"/>
      <c r="I161" s="41"/>
      <c r="J161" s="41"/>
      <c r="K161" s="44"/>
      <c r="L161" s="46"/>
      <c r="M161" s="46"/>
      <c r="N161" s="47"/>
      <c r="O161" s="47"/>
      <c r="P161" s="48"/>
      <c r="Q161" s="44"/>
      <c r="R161" s="41"/>
      <c r="S161" s="44"/>
      <c r="T161" s="44"/>
      <c r="U161" s="44"/>
      <c r="V161" s="49"/>
      <c r="W161" s="49"/>
      <c r="X161" s="49"/>
      <c r="Y161" s="49"/>
      <c r="Z161" s="50"/>
      <c r="AE161" s="51"/>
      <c r="AF161" s="52"/>
      <c r="AG161" s="53"/>
      <c r="AH161" s="51"/>
      <c r="AI161" s="53"/>
      <c r="AK161" s="53"/>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40"/>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row>
    <row r="162" spans="2:100" s="23" customFormat="1">
      <c r="B162" s="41"/>
      <c r="C162" s="42"/>
      <c r="D162" s="43"/>
      <c r="E162" s="41"/>
      <c r="F162" s="44"/>
      <c r="G162" s="45"/>
      <c r="H162" s="41"/>
      <c r="I162" s="41"/>
      <c r="J162" s="41"/>
      <c r="K162" s="44"/>
      <c r="L162" s="46"/>
      <c r="M162" s="46"/>
      <c r="N162" s="47"/>
      <c r="O162" s="47"/>
      <c r="P162" s="48"/>
      <c r="Q162" s="44"/>
      <c r="R162" s="41"/>
      <c r="S162" s="44"/>
      <c r="T162" s="44"/>
      <c r="U162" s="44"/>
      <c r="V162" s="49"/>
      <c r="W162" s="49"/>
      <c r="X162" s="49"/>
      <c r="Y162" s="49"/>
      <c r="Z162" s="50"/>
      <c r="AE162" s="51"/>
      <c r="AF162" s="52"/>
      <c r="AG162" s="53"/>
      <c r="AH162" s="51"/>
      <c r="AI162" s="53"/>
      <c r="AK162" s="53"/>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40"/>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row>
    <row r="163" spans="2:100" s="23" customFormat="1">
      <c r="B163" s="41"/>
      <c r="C163" s="42"/>
      <c r="D163" s="43"/>
      <c r="E163" s="41"/>
      <c r="F163" s="44"/>
      <c r="G163" s="45"/>
      <c r="H163" s="41"/>
      <c r="I163" s="41"/>
      <c r="J163" s="41"/>
      <c r="K163" s="44"/>
      <c r="L163" s="46"/>
      <c r="M163" s="46"/>
      <c r="N163" s="47"/>
      <c r="O163" s="47"/>
      <c r="P163" s="48"/>
      <c r="Q163" s="44"/>
      <c r="R163" s="41"/>
      <c r="S163" s="44"/>
      <c r="T163" s="44"/>
      <c r="U163" s="44"/>
      <c r="V163" s="49"/>
      <c r="W163" s="49"/>
      <c r="X163" s="49"/>
      <c r="Y163" s="49"/>
      <c r="Z163" s="50"/>
      <c r="AE163" s="51"/>
      <c r="AF163" s="52"/>
      <c r="AG163" s="53"/>
      <c r="AH163" s="51"/>
      <c r="AI163" s="53"/>
      <c r="AK163" s="53"/>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40"/>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row>
    <row r="164" spans="2:100" s="23" customFormat="1">
      <c r="B164" s="41"/>
      <c r="C164" s="42"/>
      <c r="D164" s="43"/>
      <c r="E164" s="41"/>
      <c r="F164" s="44"/>
      <c r="G164" s="45"/>
      <c r="H164" s="41"/>
      <c r="I164" s="41"/>
      <c r="J164" s="41"/>
      <c r="K164" s="44"/>
      <c r="L164" s="46"/>
      <c r="M164" s="46"/>
      <c r="N164" s="47"/>
      <c r="O164" s="47"/>
      <c r="P164" s="48"/>
      <c r="Q164" s="44"/>
      <c r="R164" s="41"/>
      <c r="S164" s="44"/>
      <c r="T164" s="44"/>
      <c r="U164" s="44"/>
      <c r="V164" s="49"/>
      <c r="W164" s="49"/>
      <c r="X164" s="49"/>
      <c r="Y164" s="49"/>
      <c r="Z164" s="50"/>
      <c r="AE164" s="51"/>
      <c r="AF164" s="52"/>
      <c r="AG164" s="53"/>
      <c r="AH164" s="51"/>
      <c r="AI164" s="53"/>
      <c r="AK164" s="53"/>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40"/>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row>
    <row r="165" spans="2:100" s="23" customFormat="1">
      <c r="B165" s="41"/>
      <c r="C165" s="42"/>
      <c r="D165" s="43"/>
      <c r="E165" s="41"/>
      <c r="F165" s="44"/>
      <c r="G165" s="45"/>
      <c r="H165" s="41"/>
      <c r="I165" s="41"/>
      <c r="J165" s="41"/>
      <c r="K165" s="44"/>
      <c r="L165" s="46"/>
      <c r="M165" s="46"/>
      <c r="N165" s="47"/>
      <c r="O165" s="47"/>
      <c r="P165" s="48"/>
      <c r="Q165" s="44"/>
      <c r="R165" s="41"/>
      <c r="S165" s="44"/>
      <c r="T165" s="44"/>
      <c r="U165" s="44"/>
      <c r="V165" s="49"/>
      <c r="W165" s="49"/>
      <c r="X165" s="49"/>
      <c r="Y165" s="49"/>
      <c r="Z165" s="50"/>
      <c r="AE165" s="51"/>
      <c r="AF165" s="52"/>
      <c r="AG165" s="53"/>
      <c r="AH165" s="51"/>
      <c r="AI165" s="53"/>
      <c r="AK165" s="53"/>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40"/>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row>
    <row r="166" spans="2:100" s="23" customFormat="1">
      <c r="B166" s="41"/>
      <c r="C166" s="42"/>
      <c r="D166" s="43"/>
      <c r="E166" s="41"/>
      <c r="F166" s="44"/>
      <c r="G166" s="45"/>
      <c r="H166" s="41"/>
      <c r="I166" s="41"/>
      <c r="J166" s="41"/>
      <c r="K166" s="44"/>
      <c r="L166" s="46"/>
      <c r="M166" s="46"/>
      <c r="N166" s="47"/>
      <c r="O166" s="47"/>
      <c r="P166" s="48"/>
      <c r="Q166" s="44"/>
      <c r="R166" s="41"/>
      <c r="S166" s="44"/>
      <c r="T166" s="44"/>
      <c r="U166" s="44"/>
      <c r="V166" s="49"/>
      <c r="W166" s="49"/>
      <c r="X166" s="49"/>
      <c r="Y166" s="49"/>
      <c r="Z166" s="50"/>
      <c r="AE166" s="51"/>
      <c r="AF166" s="52"/>
      <c r="AG166" s="53"/>
      <c r="AH166" s="51"/>
      <c r="AI166" s="53"/>
      <c r="AK166" s="53"/>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40"/>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row>
    <row r="167" spans="2:100" s="23" customFormat="1">
      <c r="B167" s="41"/>
      <c r="C167" s="42"/>
      <c r="D167" s="43"/>
      <c r="E167" s="41"/>
      <c r="F167" s="44"/>
      <c r="G167" s="45"/>
      <c r="H167" s="41"/>
      <c r="I167" s="41"/>
      <c r="J167" s="41"/>
      <c r="K167" s="44"/>
      <c r="L167" s="46"/>
      <c r="M167" s="46"/>
      <c r="N167" s="47"/>
      <c r="O167" s="47"/>
      <c r="P167" s="48"/>
      <c r="Q167" s="44"/>
      <c r="R167" s="41"/>
      <c r="S167" s="44"/>
      <c r="T167" s="44"/>
      <c r="U167" s="44"/>
      <c r="V167" s="49"/>
      <c r="W167" s="49"/>
      <c r="X167" s="49"/>
      <c r="Y167" s="49"/>
      <c r="Z167" s="50"/>
      <c r="AE167" s="51"/>
      <c r="AF167" s="52"/>
      <c r="AG167" s="53"/>
      <c r="AH167" s="51"/>
      <c r="AI167" s="53"/>
      <c r="AK167" s="53"/>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40"/>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row>
    <row r="168" spans="2:100" s="23" customFormat="1">
      <c r="B168" s="41"/>
      <c r="C168" s="42"/>
      <c r="D168" s="43"/>
      <c r="E168" s="41"/>
      <c r="F168" s="44"/>
      <c r="G168" s="45"/>
      <c r="H168" s="41"/>
      <c r="I168" s="41"/>
      <c r="J168" s="41"/>
      <c r="K168" s="44"/>
      <c r="L168" s="46"/>
      <c r="M168" s="46"/>
      <c r="N168" s="47"/>
      <c r="O168" s="47"/>
      <c r="P168" s="48"/>
      <c r="Q168" s="44"/>
      <c r="R168" s="41"/>
      <c r="S168" s="44"/>
      <c r="T168" s="44"/>
      <c r="U168" s="44"/>
      <c r="V168" s="49"/>
      <c r="W168" s="49"/>
      <c r="X168" s="49"/>
      <c r="Y168" s="49"/>
      <c r="Z168" s="50"/>
      <c r="AE168" s="51"/>
      <c r="AF168" s="52"/>
      <c r="AG168" s="53"/>
      <c r="AH168" s="51"/>
      <c r="AI168" s="53"/>
      <c r="AK168" s="53"/>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40"/>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row>
    <row r="169" spans="2:100" s="23" customFormat="1">
      <c r="B169" s="41"/>
      <c r="C169" s="42"/>
      <c r="D169" s="43"/>
      <c r="E169" s="41"/>
      <c r="F169" s="44"/>
      <c r="G169" s="45"/>
      <c r="H169" s="41"/>
      <c r="I169" s="41"/>
      <c r="J169" s="41"/>
      <c r="K169" s="44"/>
      <c r="L169" s="46"/>
      <c r="M169" s="46"/>
      <c r="N169" s="47"/>
      <c r="O169" s="47"/>
      <c r="P169" s="48"/>
      <c r="Q169" s="44"/>
      <c r="R169" s="41"/>
      <c r="S169" s="44"/>
      <c r="T169" s="44"/>
      <c r="U169" s="44"/>
      <c r="V169" s="49"/>
      <c r="W169" s="49"/>
      <c r="X169" s="49"/>
      <c r="Y169" s="49"/>
      <c r="Z169" s="50"/>
      <c r="AE169" s="51"/>
      <c r="AF169" s="52"/>
      <c r="AG169" s="53"/>
      <c r="AH169" s="51"/>
      <c r="AI169" s="53"/>
      <c r="AK169" s="53"/>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40"/>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row>
    <row r="170" spans="2:100" s="23" customFormat="1">
      <c r="B170" s="41"/>
      <c r="C170" s="42"/>
      <c r="D170" s="43"/>
      <c r="E170" s="41"/>
      <c r="F170" s="44"/>
      <c r="G170" s="45"/>
      <c r="H170" s="41"/>
      <c r="I170" s="41"/>
      <c r="J170" s="41"/>
      <c r="K170" s="44"/>
      <c r="L170" s="46"/>
      <c r="M170" s="46"/>
      <c r="N170" s="47"/>
      <c r="O170" s="47"/>
      <c r="P170" s="48"/>
      <c r="Q170" s="44"/>
      <c r="R170" s="41"/>
      <c r="S170" s="44"/>
      <c r="T170" s="44"/>
      <c r="U170" s="44"/>
      <c r="V170" s="49"/>
      <c r="W170" s="49"/>
      <c r="X170" s="49"/>
      <c r="Y170" s="49"/>
      <c r="Z170" s="50"/>
      <c r="AE170" s="51"/>
      <c r="AF170" s="52"/>
      <c r="AG170" s="53"/>
      <c r="AH170" s="51"/>
      <c r="AI170" s="53"/>
      <c r="AK170" s="53"/>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40"/>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row>
    <row r="171" spans="2:100" s="23" customFormat="1">
      <c r="B171" s="41"/>
      <c r="C171" s="42"/>
      <c r="D171" s="43"/>
      <c r="E171" s="41"/>
      <c r="F171" s="44"/>
      <c r="G171" s="45"/>
      <c r="H171" s="41"/>
      <c r="I171" s="41"/>
      <c r="J171" s="41"/>
      <c r="K171" s="44"/>
      <c r="L171" s="46"/>
      <c r="M171" s="46"/>
      <c r="N171" s="47"/>
      <c r="O171" s="47"/>
      <c r="P171" s="48"/>
      <c r="Q171" s="44"/>
      <c r="R171" s="41"/>
      <c r="S171" s="44"/>
      <c r="T171" s="44"/>
      <c r="U171" s="44"/>
      <c r="V171" s="49"/>
      <c r="W171" s="49"/>
      <c r="X171" s="49"/>
      <c r="Y171" s="49"/>
      <c r="Z171" s="50"/>
      <c r="AE171" s="51"/>
      <c r="AF171" s="52"/>
      <c r="AG171" s="53"/>
      <c r="AH171" s="51"/>
      <c r="AI171" s="53"/>
      <c r="AK171" s="53"/>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40"/>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row>
    <row r="172" spans="2:100" s="23" customFormat="1">
      <c r="B172" s="41"/>
      <c r="C172" s="42"/>
      <c r="D172" s="43"/>
      <c r="E172" s="41"/>
      <c r="F172" s="44"/>
      <c r="G172" s="45"/>
      <c r="H172" s="41"/>
      <c r="I172" s="41"/>
      <c r="J172" s="41"/>
      <c r="K172" s="44"/>
      <c r="L172" s="46"/>
      <c r="M172" s="46"/>
      <c r="N172" s="47"/>
      <c r="O172" s="47"/>
      <c r="P172" s="48"/>
      <c r="Q172" s="44"/>
      <c r="R172" s="41"/>
      <c r="S172" s="44"/>
      <c r="T172" s="44"/>
      <c r="U172" s="44"/>
      <c r="V172" s="49"/>
      <c r="W172" s="49"/>
      <c r="X172" s="49"/>
      <c r="Y172" s="49"/>
      <c r="Z172" s="50"/>
      <c r="AE172" s="51"/>
      <c r="AF172" s="52"/>
      <c r="AG172" s="53"/>
      <c r="AH172" s="51"/>
      <c r="AI172" s="53"/>
      <c r="AK172" s="53"/>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40"/>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row>
    <row r="173" spans="2:100" s="23" customFormat="1">
      <c r="B173" s="41"/>
      <c r="C173" s="42"/>
      <c r="D173" s="43"/>
      <c r="E173" s="41"/>
      <c r="F173" s="44"/>
      <c r="G173" s="45"/>
      <c r="H173" s="41"/>
      <c r="I173" s="41"/>
      <c r="J173" s="41"/>
      <c r="K173" s="44"/>
      <c r="L173" s="46"/>
      <c r="M173" s="46"/>
      <c r="N173" s="47"/>
      <c r="O173" s="47"/>
      <c r="P173" s="48"/>
      <c r="Q173" s="44"/>
      <c r="R173" s="41"/>
      <c r="S173" s="44"/>
      <c r="T173" s="44"/>
      <c r="U173" s="44"/>
      <c r="V173" s="49"/>
      <c r="W173" s="49"/>
      <c r="X173" s="49"/>
      <c r="Y173" s="49"/>
      <c r="Z173" s="50"/>
      <c r="AE173" s="51"/>
      <c r="AF173" s="52"/>
      <c r="AG173" s="53"/>
      <c r="AH173" s="51"/>
      <c r="AI173" s="53"/>
      <c r="AK173" s="53"/>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40"/>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row>
    <row r="174" spans="2:100" s="23" customFormat="1">
      <c r="B174" s="41"/>
      <c r="C174" s="42"/>
      <c r="D174" s="43"/>
      <c r="E174" s="41"/>
      <c r="F174" s="44"/>
      <c r="G174" s="45"/>
      <c r="H174" s="41"/>
      <c r="I174" s="41"/>
      <c r="J174" s="41"/>
      <c r="K174" s="44"/>
      <c r="L174" s="46"/>
      <c r="M174" s="46"/>
      <c r="N174" s="47"/>
      <c r="O174" s="47"/>
      <c r="P174" s="48"/>
      <c r="Q174" s="44"/>
      <c r="R174" s="41"/>
      <c r="S174" s="44"/>
      <c r="T174" s="44"/>
      <c r="U174" s="44"/>
      <c r="V174" s="49"/>
      <c r="W174" s="49"/>
      <c r="X174" s="49"/>
      <c r="Y174" s="49"/>
      <c r="Z174" s="50"/>
      <c r="AE174" s="51"/>
      <c r="AF174" s="52"/>
      <c r="AG174" s="53"/>
      <c r="AH174" s="51"/>
      <c r="AI174" s="53"/>
      <c r="AK174" s="53"/>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40"/>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row>
    <row r="175" spans="2:100" s="23" customFormat="1">
      <c r="B175" s="41"/>
      <c r="C175" s="42"/>
      <c r="D175" s="43"/>
      <c r="E175" s="41"/>
      <c r="F175" s="44"/>
      <c r="G175" s="45"/>
      <c r="H175" s="41"/>
      <c r="I175" s="41"/>
      <c r="J175" s="41"/>
      <c r="K175" s="44"/>
      <c r="L175" s="46"/>
      <c r="M175" s="46"/>
      <c r="N175" s="47"/>
      <c r="O175" s="47"/>
      <c r="P175" s="48"/>
      <c r="Q175" s="44"/>
      <c r="R175" s="41"/>
      <c r="S175" s="44"/>
      <c r="T175" s="44"/>
      <c r="U175" s="44"/>
      <c r="V175" s="49"/>
      <c r="W175" s="49"/>
      <c r="X175" s="49"/>
      <c r="Y175" s="49"/>
      <c r="Z175" s="50"/>
      <c r="AE175" s="51"/>
      <c r="AF175" s="52"/>
      <c r="AG175" s="53"/>
      <c r="AH175" s="51"/>
      <c r="AI175" s="53"/>
      <c r="AK175" s="53"/>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40"/>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row>
    <row r="176" spans="2:100" s="23" customFormat="1">
      <c r="B176" s="41"/>
      <c r="C176" s="42"/>
      <c r="D176" s="43"/>
      <c r="E176" s="41"/>
      <c r="F176" s="44"/>
      <c r="G176" s="45"/>
      <c r="H176" s="41"/>
      <c r="I176" s="41"/>
      <c r="J176" s="41"/>
      <c r="K176" s="44"/>
      <c r="L176" s="46"/>
      <c r="M176" s="46"/>
      <c r="N176" s="47"/>
      <c r="O176" s="47"/>
      <c r="P176" s="48"/>
      <c r="Q176" s="44"/>
      <c r="R176" s="41"/>
      <c r="S176" s="44"/>
      <c r="T176" s="44"/>
      <c r="U176" s="44"/>
      <c r="V176" s="49"/>
      <c r="W176" s="49"/>
      <c r="X176" s="49"/>
      <c r="Y176" s="49"/>
      <c r="Z176" s="50"/>
      <c r="AE176" s="51"/>
      <c r="AF176" s="52"/>
      <c r="AG176" s="53"/>
      <c r="AH176" s="51"/>
      <c r="AI176" s="53"/>
      <c r="AK176" s="53"/>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40"/>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row>
    <row r="177" spans="2:100" s="23" customFormat="1">
      <c r="B177" s="41"/>
      <c r="C177" s="42"/>
      <c r="D177" s="43"/>
      <c r="E177" s="41"/>
      <c r="F177" s="44"/>
      <c r="G177" s="45"/>
      <c r="H177" s="41"/>
      <c r="I177" s="41"/>
      <c r="J177" s="41"/>
      <c r="K177" s="44"/>
      <c r="L177" s="46"/>
      <c r="M177" s="46"/>
      <c r="N177" s="47"/>
      <c r="O177" s="47"/>
      <c r="P177" s="48"/>
      <c r="Q177" s="44"/>
      <c r="R177" s="41"/>
      <c r="S177" s="44"/>
      <c r="T177" s="44"/>
      <c r="U177" s="44"/>
      <c r="V177" s="49"/>
      <c r="W177" s="49"/>
      <c r="X177" s="49"/>
      <c r="Y177" s="49"/>
      <c r="Z177" s="50"/>
      <c r="AE177" s="51"/>
      <c r="AF177" s="52"/>
      <c r="AG177" s="53"/>
      <c r="AH177" s="51"/>
      <c r="AI177" s="53"/>
      <c r="AK177" s="53"/>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40"/>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row>
    <row r="178" spans="2:100" s="23" customFormat="1">
      <c r="B178" s="41"/>
      <c r="C178" s="42"/>
      <c r="D178" s="43"/>
      <c r="E178" s="41"/>
      <c r="F178" s="44"/>
      <c r="G178" s="45"/>
      <c r="H178" s="41"/>
      <c r="I178" s="41"/>
      <c r="J178" s="41"/>
      <c r="K178" s="44"/>
      <c r="L178" s="46"/>
      <c r="M178" s="46"/>
      <c r="N178" s="47"/>
      <c r="O178" s="47"/>
      <c r="P178" s="48"/>
      <c r="Q178" s="44"/>
      <c r="R178" s="41"/>
      <c r="S178" s="44"/>
      <c r="T178" s="44"/>
      <c r="U178" s="44"/>
      <c r="V178" s="49"/>
      <c r="W178" s="49"/>
      <c r="X178" s="49"/>
      <c r="Y178" s="49"/>
      <c r="Z178" s="50"/>
      <c r="AE178" s="51"/>
      <c r="AF178" s="52"/>
      <c r="AG178" s="53"/>
      <c r="AH178" s="51"/>
      <c r="AI178" s="53"/>
      <c r="AK178" s="53"/>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40"/>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row>
    <row r="179" spans="2:100" s="23" customFormat="1">
      <c r="B179" s="41"/>
      <c r="C179" s="42"/>
      <c r="D179" s="43"/>
      <c r="E179" s="41"/>
      <c r="F179" s="44"/>
      <c r="G179" s="45"/>
      <c r="H179" s="41"/>
      <c r="I179" s="41"/>
      <c r="J179" s="41"/>
      <c r="K179" s="44"/>
      <c r="L179" s="46"/>
      <c r="M179" s="46"/>
      <c r="N179" s="47"/>
      <c r="O179" s="47"/>
      <c r="P179" s="48"/>
      <c r="Q179" s="44"/>
      <c r="R179" s="41"/>
      <c r="S179" s="44"/>
      <c r="T179" s="44"/>
      <c r="U179" s="44"/>
      <c r="V179" s="49"/>
      <c r="W179" s="49"/>
      <c r="X179" s="49"/>
      <c r="Y179" s="49"/>
      <c r="Z179" s="50"/>
      <c r="AE179" s="51"/>
      <c r="AF179" s="52"/>
      <c r="AG179" s="53"/>
      <c r="AH179" s="51"/>
      <c r="AI179" s="53"/>
      <c r="AK179" s="53"/>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40"/>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row>
    <row r="180" spans="2:100" s="23" customFormat="1">
      <c r="B180" s="41"/>
      <c r="C180" s="42"/>
      <c r="D180" s="43"/>
      <c r="E180" s="41"/>
      <c r="F180" s="44"/>
      <c r="G180" s="45"/>
      <c r="H180" s="41"/>
      <c r="I180" s="41"/>
      <c r="J180" s="41"/>
      <c r="K180" s="44"/>
      <c r="L180" s="46"/>
      <c r="M180" s="46"/>
      <c r="N180" s="47"/>
      <c r="O180" s="47"/>
      <c r="P180" s="48"/>
      <c r="Q180" s="44"/>
      <c r="R180" s="41"/>
      <c r="S180" s="44"/>
      <c r="T180" s="44"/>
      <c r="U180" s="44"/>
      <c r="V180" s="49"/>
      <c r="W180" s="49"/>
      <c r="X180" s="49"/>
      <c r="Y180" s="49"/>
      <c r="Z180" s="50"/>
      <c r="AE180" s="51"/>
      <c r="AF180" s="52"/>
      <c r="AG180" s="53"/>
      <c r="AH180" s="51"/>
      <c r="AI180" s="53"/>
      <c r="AK180" s="53"/>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40"/>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row>
    <row r="181" spans="2:100" s="23" customFormat="1">
      <c r="B181" s="41"/>
      <c r="C181" s="42"/>
      <c r="D181" s="43"/>
      <c r="E181" s="41"/>
      <c r="F181" s="44"/>
      <c r="G181" s="45"/>
      <c r="H181" s="41"/>
      <c r="I181" s="41"/>
      <c r="J181" s="41"/>
      <c r="K181" s="44"/>
      <c r="L181" s="46"/>
      <c r="M181" s="46"/>
      <c r="N181" s="47"/>
      <c r="O181" s="47"/>
      <c r="P181" s="48"/>
      <c r="Q181" s="44"/>
      <c r="R181" s="41"/>
      <c r="S181" s="44"/>
      <c r="T181" s="44"/>
      <c r="U181" s="44"/>
      <c r="V181" s="49"/>
      <c r="W181" s="49"/>
      <c r="X181" s="49"/>
      <c r="Y181" s="49"/>
      <c r="Z181" s="50"/>
      <c r="AE181" s="51"/>
      <c r="AF181" s="52"/>
      <c r="AG181" s="53"/>
      <c r="AH181" s="51"/>
      <c r="AI181" s="53"/>
      <c r="AK181" s="53"/>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40"/>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row>
    <row r="182" spans="2:100" s="23" customFormat="1">
      <c r="B182" s="41"/>
      <c r="C182" s="42"/>
      <c r="D182" s="43"/>
      <c r="E182" s="41"/>
      <c r="F182" s="44"/>
      <c r="G182" s="45"/>
      <c r="H182" s="41"/>
      <c r="I182" s="41"/>
      <c r="J182" s="41"/>
      <c r="K182" s="44"/>
      <c r="L182" s="46"/>
      <c r="M182" s="46"/>
      <c r="N182" s="47"/>
      <c r="O182" s="47"/>
      <c r="P182" s="48"/>
      <c r="Q182" s="44"/>
      <c r="R182" s="41"/>
      <c r="S182" s="44"/>
      <c r="T182" s="44"/>
      <c r="U182" s="44"/>
      <c r="V182" s="49"/>
      <c r="W182" s="49"/>
      <c r="X182" s="49"/>
      <c r="Y182" s="49"/>
      <c r="Z182" s="50"/>
      <c r="AE182" s="51"/>
      <c r="AF182" s="52"/>
      <c r="AG182" s="53"/>
      <c r="AH182" s="51"/>
      <c r="AI182" s="53"/>
      <c r="AK182" s="53"/>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40"/>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row>
    <row r="183" spans="2:100" s="23" customFormat="1">
      <c r="B183" s="41"/>
      <c r="C183" s="42"/>
      <c r="D183" s="43"/>
      <c r="E183" s="41"/>
      <c r="F183" s="44"/>
      <c r="G183" s="45"/>
      <c r="H183" s="41"/>
      <c r="I183" s="41"/>
      <c r="J183" s="41"/>
      <c r="K183" s="44"/>
      <c r="L183" s="46"/>
      <c r="M183" s="46"/>
      <c r="N183" s="47"/>
      <c r="O183" s="47"/>
      <c r="P183" s="48"/>
      <c r="Q183" s="44"/>
      <c r="R183" s="41"/>
      <c r="S183" s="44"/>
      <c r="T183" s="44"/>
      <c r="U183" s="44"/>
      <c r="V183" s="49"/>
      <c r="W183" s="49"/>
      <c r="X183" s="49"/>
      <c r="Y183" s="49"/>
      <c r="Z183" s="50"/>
      <c r="AE183" s="51"/>
      <c r="AF183" s="52"/>
      <c r="AG183" s="53"/>
      <c r="AH183" s="51"/>
      <c r="AI183" s="53"/>
      <c r="AK183" s="53"/>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40"/>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row>
    <row r="184" spans="2:100" s="23" customFormat="1">
      <c r="B184" s="41"/>
      <c r="C184" s="42"/>
      <c r="D184" s="43"/>
      <c r="E184" s="41"/>
      <c r="F184" s="44"/>
      <c r="G184" s="45"/>
      <c r="H184" s="41"/>
      <c r="I184" s="41"/>
      <c r="J184" s="41"/>
      <c r="K184" s="44"/>
      <c r="L184" s="46"/>
      <c r="M184" s="46"/>
      <c r="N184" s="47"/>
      <c r="O184" s="47"/>
      <c r="P184" s="48"/>
      <c r="Q184" s="44"/>
      <c r="R184" s="41"/>
      <c r="S184" s="44"/>
      <c r="T184" s="44"/>
      <c r="U184" s="44"/>
      <c r="V184" s="49"/>
      <c r="W184" s="49"/>
      <c r="X184" s="49"/>
      <c r="Y184" s="49"/>
      <c r="Z184" s="50"/>
      <c r="AE184" s="51"/>
      <c r="AF184" s="52"/>
      <c r="AG184" s="53"/>
      <c r="AH184" s="51"/>
      <c r="AI184" s="53"/>
      <c r="AK184" s="53"/>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40"/>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row>
    <row r="185" spans="2:100" s="23" customFormat="1">
      <c r="B185" s="41"/>
      <c r="C185" s="42"/>
      <c r="D185" s="43"/>
      <c r="E185" s="41"/>
      <c r="F185" s="44"/>
      <c r="G185" s="45"/>
      <c r="H185" s="41"/>
      <c r="I185" s="41"/>
      <c r="J185" s="41"/>
      <c r="K185" s="44"/>
      <c r="L185" s="46"/>
      <c r="M185" s="46"/>
      <c r="N185" s="47"/>
      <c r="O185" s="47"/>
      <c r="P185" s="48"/>
      <c r="Q185" s="44"/>
      <c r="R185" s="41"/>
      <c r="S185" s="44"/>
      <c r="T185" s="44"/>
      <c r="U185" s="44"/>
      <c r="V185" s="49"/>
      <c r="W185" s="49"/>
      <c r="X185" s="49"/>
      <c r="Y185" s="49"/>
      <c r="Z185" s="50"/>
      <c r="AE185" s="51"/>
      <c r="AF185" s="52"/>
      <c r="AG185" s="53"/>
      <c r="AH185" s="51"/>
      <c r="AI185" s="53"/>
      <c r="AK185" s="53"/>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40"/>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row>
    <row r="186" spans="2:100" s="23" customFormat="1">
      <c r="B186" s="41"/>
      <c r="C186" s="42"/>
      <c r="D186" s="43"/>
      <c r="E186" s="41"/>
      <c r="F186" s="44"/>
      <c r="G186" s="45"/>
      <c r="H186" s="41"/>
      <c r="I186" s="41"/>
      <c r="J186" s="41"/>
      <c r="K186" s="44"/>
      <c r="L186" s="46"/>
      <c r="M186" s="46"/>
      <c r="N186" s="47"/>
      <c r="O186" s="47"/>
      <c r="P186" s="48"/>
      <c r="Q186" s="44"/>
      <c r="R186" s="41"/>
      <c r="S186" s="44"/>
      <c r="T186" s="44"/>
      <c r="U186" s="44"/>
      <c r="V186" s="49"/>
      <c r="W186" s="49"/>
      <c r="X186" s="49"/>
      <c r="Y186" s="49"/>
      <c r="Z186" s="50"/>
      <c r="AE186" s="51"/>
      <c r="AF186" s="52"/>
      <c r="AG186" s="53"/>
      <c r="AH186" s="51"/>
      <c r="AI186" s="53"/>
      <c r="AK186" s="53"/>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40"/>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row>
    <row r="187" spans="2:100" s="23" customFormat="1">
      <c r="B187" s="41"/>
      <c r="C187" s="42"/>
      <c r="D187" s="43"/>
      <c r="E187" s="41"/>
      <c r="F187" s="44"/>
      <c r="G187" s="45"/>
      <c r="H187" s="41"/>
      <c r="I187" s="41"/>
      <c r="J187" s="41"/>
      <c r="K187" s="44"/>
      <c r="L187" s="46"/>
      <c r="M187" s="46"/>
      <c r="N187" s="47"/>
      <c r="O187" s="47"/>
      <c r="P187" s="48"/>
      <c r="Q187" s="44"/>
      <c r="R187" s="41"/>
      <c r="S187" s="44"/>
      <c r="T187" s="44"/>
      <c r="U187" s="44"/>
      <c r="V187" s="49"/>
      <c r="W187" s="49"/>
      <c r="X187" s="49"/>
      <c r="Y187" s="49"/>
      <c r="Z187" s="50"/>
      <c r="AE187" s="51"/>
      <c r="AF187" s="52"/>
      <c r="AG187" s="53"/>
      <c r="AH187" s="51"/>
      <c r="AI187" s="53"/>
      <c r="AK187" s="53"/>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40"/>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row>
    <row r="188" spans="2:100" s="23" customFormat="1">
      <c r="B188" s="41"/>
      <c r="C188" s="42"/>
      <c r="D188" s="43"/>
      <c r="E188" s="41"/>
      <c r="F188" s="44"/>
      <c r="G188" s="45"/>
      <c r="H188" s="41"/>
      <c r="I188" s="41"/>
      <c r="J188" s="41"/>
      <c r="K188" s="44"/>
      <c r="L188" s="46"/>
      <c r="M188" s="46"/>
      <c r="N188" s="47"/>
      <c r="O188" s="47"/>
      <c r="P188" s="48"/>
      <c r="Q188" s="44"/>
      <c r="R188" s="41"/>
      <c r="S188" s="44"/>
      <c r="T188" s="44"/>
      <c r="U188" s="44"/>
      <c r="V188" s="49"/>
      <c r="W188" s="49"/>
      <c r="X188" s="49"/>
      <c r="Y188" s="49"/>
      <c r="Z188" s="50"/>
      <c r="AE188" s="51"/>
      <c r="AF188" s="52"/>
      <c r="AG188" s="53"/>
      <c r="AH188" s="51"/>
      <c r="AI188" s="53"/>
      <c r="AK188" s="53"/>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40"/>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row>
    <row r="189" spans="2:100" s="23" customFormat="1">
      <c r="B189" s="41"/>
      <c r="C189" s="42"/>
      <c r="D189" s="43"/>
      <c r="E189" s="41"/>
      <c r="F189" s="44"/>
      <c r="G189" s="45"/>
      <c r="H189" s="41"/>
      <c r="I189" s="41"/>
      <c r="J189" s="41"/>
      <c r="K189" s="44"/>
      <c r="L189" s="46"/>
      <c r="M189" s="46"/>
      <c r="N189" s="47"/>
      <c r="O189" s="47"/>
      <c r="P189" s="48"/>
      <c r="Q189" s="44"/>
      <c r="R189" s="41"/>
      <c r="S189" s="44"/>
      <c r="T189" s="44"/>
      <c r="U189" s="44"/>
      <c r="V189" s="49"/>
      <c r="W189" s="49"/>
      <c r="X189" s="49"/>
      <c r="Y189" s="49"/>
      <c r="Z189" s="50"/>
      <c r="AE189" s="51"/>
      <c r="AF189" s="52"/>
      <c r="AG189" s="53"/>
      <c r="AH189" s="51"/>
      <c r="AI189" s="53"/>
      <c r="AK189" s="53"/>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40"/>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row>
    <row r="190" spans="2:100" s="23" customFormat="1">
      <c r="B190" s="41"/>
      <c r="C190" s="42"/>
      <c r="D190" s="43"/>
      <c r="E190" s="41"/>
      <c r="F190" s="44"/>
      <c r="G190" s="45"/>
      <c r="H190" s="41"/>
      <c r="I190" s="41"/>
      <c r="J190" s="41"/>
      <c r="K190" s="44"/>
      <c r="L190" s="46"/>
      <c r="M190" s="46"/>
      <c r="N190" s="47"/>
      <c r="O190" s="47"/>
      <c r="P190" s="48"/>
      <c r="Q190" s="44"/>
      <c r="R190" s="41"/>
      <c r="S190" s="44"/>
      <c r="T190" s="44"/>
      <c r="U190" s="44"/>
      <c r="V190" s="49"/>
      <c r="W190" s="49"/>
      <c r="X190" s="49"/>
      <c r="Y190" s="49"/>
      <c r="Z190" s="50"/>
      <c r="AE190" s="51"/>
      <c r="AF190" s="52"/>
      <c r="AG190" s="53"/>
      <c r="AH190" s="51"/>
      <c r="AI190" s="53"/>
      <c r="AK190" s="53"/>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40"/>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row>
    <row r="191" spans="2:100" s="23" customFormat="1">
      <c r="B191" s="41"/>
      <c r="C191" s="42"/>
      <c r="D191" s="43"/>
      <c r="E191" s="41"/>
      <c r="F191" s="44"/>
      <c r="G191" s="45"/>
      <c r="H191" s="41"/>
      <c r="I191" s="41"/>
      <c r="J191" s="41"/>
      <c r="K191" s="44"/>
      <c r="L191" s="46"/>
      <c r="M191" s="46"/>
      <c r="N191" s="47"/>
      <c r="O191" s="47"/>
      <c r="P191" s="48"/>
      <c r="Q191" s="44"/>
      <c r="R191" s="41"/>
      <c r="S191" s="44"/>
      <c r="T191" s="44"/>
      <c r="U191" s="44"/>
      <c r="V191" s="49"/>
      <c r="W191" s="49"/>
      <c r="X191" s="49"/>
      <c r="Y191" s="49"/>
      <c r="Z191" s="50"/>
      <c r="AE191" s="51"/>
      <c r="AF191" s="52"/>
      <c r="AG191" s="53"/>
      <c r="AH191" s="51"/>
      <c r="AI191" s="53"/>
      <c r="AK191" s="53"/>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40"/>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row>
    <row r="192" spans="2:100" s="23" customFormat="1">
      <c r="B192" s="41"/>
      <c r="C192" s="42"/>
      <c r="D192" s="43"/>
      <c r="E192" s="41"/>
      <c r="F192" s="44"/>
      <c r="G192" s="45"/>
      <c r="H192" s="41"/>
      <c r="I192" s="41"/>
      <c r="J192" s="41"/>
      <c r="K192" s="44"/>
      <c r="L192" s="46"/>
      <c r="M192" s="46"/>
      <c r="N192" s="47"/>
      <c r="O192" s="47"/>
      <c r="P192" s="48"/>
      <c r="Q192" s="44"/>
      <c r="R192" s="41"/>
      <c r="S192" s="44"/>
      <c r="T192" s="44"/>
      <c r="U192" s="44"/>
      <c r="V192" s="49"/>
      <c r="W192" s="49"/>
      <c r="X192" s="49"/>
      <c r="Y192" s="49"/>
      <c r="Z192" s="50"/>
      <c r="AE192" s="51"/>
      <c r="AF192" s="52"/>
      <c r="AG192" s="53"/>
      <c r="AH192" s="51"/>
      <c r="AI192" s="53"/>
      <c r="AK192" s="53"/>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40"/>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row>
    <row r="193" spans="2:100" s="23" customFormat="1">
      <c r="B193" s="41"/>
      <c r="C193" s="42"/>
      <c r="D193" s="43"/>
      <c r="E193" s="41"/>
      <c r="F193" s="44"/>
      <c r="G193" s="45"/>
      <c r="H193" s="41"/>
      <c r="I193" s="41"/>
      <c r="J193" s="41"/>
      <c r="K193" s="44"/>
      <c r="L193" s="46"/>
      <c r="M193" s="46"/>
      <c r="N193" s="47"/>
      <c r="O193" s="47"/>
      <c r="P193" s="48"/>
      <c r="Q193" s="44"/>
      <c r="R193" s="41"/>
      <c r="S193" s="44"/>
      <c r="T193" s="44"/>
      <c r="U193" s="44"/>
      <c r="V193" s="49"/>
      <c r="W193" s="49"/>
      <c r="X193" s="49"/>
      <c r="Y193" s="49"/>
      <c r="Z193" s="50"/>
      <c r="AE193" s="51"/>
      <c r="AF193" s="52"/>
      <c r="AG193" s="53"/>
      <c r="AH193" s="51"/>
      <c r="AI193" s="53"/>
      <c r="AK193" s="53"/>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40"/>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row>
    <row r="194" spans="2:100" s="23" customFormat="1">
      <c r="B194" s="41"/>
      <c r="C194" s="42"/>
      <c r="D194" s="43"/>
      <c r="E194" s="41"/>
      <c r="F194" s="44"/>
      <c r="G194" s="45"/>
      <c r="H194" s="41"/>
      <c r="I194" s="41"/>
      <c r="J194" s="41"/>
      <c r="K194" s="44"/>
      <c r="L194" s="46"/>
      <c r="M194" s="46"/>
      <c r="N194" s="47"/>
      <c r="O194" s="47"/>
      <c r="P194" s="48"/>
      <c r="Q194" s="44"/>
      <c r="R194" s="41"/>
      <c r="S194" s="44"/>
      <c r="T194" s="44"/>
      <c r="U194" s="44"/>
      <c r="V194" s="49"/>
      <c r="W194" s="49"/>
      <c r="X194" s="49"/>
      <c r="Y194" s="49"/>
      <c r="Z194" s="50"/>
      <c r="AE194" s="51"/>
      <c r="AF194" s="52"/>
      <c r="AG194" s="53"/>
      <c r="AH194" s="51"/>
      <c r="AI194" s="53"/>
      <c r="AK194" s="53"/>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40"/>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row>
    <row r="195" spans="2:100" s="23" customFormat="1">
      <c r="B195" s="41"/>
      <c r="C195" s="42"/>
      <c r="D195" s="43"/>
      <c r="E195" s="41"/>
      <c r="F195" s="44"/>
      <c r="G195" s="45"/>
      <c r="H195" s="41"/>
      <c r="I195" s="41"/>
      <c r="J195" s="41"/>
      <c r="K195" s="44"/>
      <c r="L195" s="46"/>
      <c r="M195" s="46"/>
      <c r="N195" s="47"/>
      <c r="O195" s="47"/>
      <c r="P195" s="48"/>
      <c r="Q195" s="44"/>
      <c r="R195" s="41"/>
      <c r="S195" s="44"/>
      <c r="T195" s="44"/>
      <c r="U195" s="44"/>
      <c r="V195" s="49"/>
      <c r="W195" s="49"/>
      <c r="X195" s="49"/>
      <c r="Y195" s="49"/>
      <c r="Z195" s="50"/>
      <c r="AE195" s="51"/>
      <c r="AF195" s="52"/>
      <c r="AG195" s="53"/>
      <c r="AH195" s="51"/>
      <c r="AI195" s="53"/>
      <c r="AK195" s="53"/>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40"/>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row>
    <row r="196" spans="2:100" s="23" customFormat="1">
      <c r="B196" s="41"/>
      <c r="C196" s="42"/>
      <c r="D196" s="43"/>
      <c r="E196" s="41"/>
      <c r="F196" s="44"/>
      <c r="G196" s="45"/>
      <c r="H196" s="41"/>
      <c r="I196" s="41"/>
      <c r="J196" s="41"/>
      <c r="K196" s="44"/>
      <c r="L196" s="46"/>
      <c r="M196" s="46"/>
      <c r="N196" s="47"/>
      <c r="O196" s="47"/>
      <c r="P196" s="48"/>
      <c r="Q196" s="44"/>
      <c r="R196" s="41"/>
      <c r="S196" s="44"/>
      <c r="T196" s="44"/>
      <c r="U196" s="44"/>
      <c r="V196" s="49"/>
      <c r="W196" s="49"/>
      <c r="X196" s="49"/>
      <c r="Y196" s="49"/>
      <c r="Z196" s="50"/>
      <c r="AE196" s="51"/>
      <c r="AF196" s="52"/>
      <c r="AG196" s="53"/>
      <c r="AH196" s="51"/>
      <c r="AI196" s="53"/>
      <c r="AK196" s="53"/>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40"/>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row>
    <row r="197" spans="2:100" s="23" customFormat="1">
      <c r="B197" s="41"/>
      <c r="C197" s="42"/>
      <c r="D197" s="43"/>
      <c r="E197" s="41"/>
      <c r="F197" s="44"/>
      <c r="G197" s="45"/>
      <c r="H197" s="41"/>
      <c r="I197" s="41"/>
      <c r="J197" s="41"/>
      <c r="K197" s="44"/>
      <c r="L197" s="46"/>
      <c r="M197" s="46"/>
      <c r="N197" s="47"/>
      <c r="O197" s="47"/>
      <c r="P197" s="48"/>
      <c r="Q197" s="44"/>
      <c r="R197" s="41"/>
      <c r="S197" s="44"/>
      <c r="T197" s="44"/>
      <c r="U197" s="44"/>
      <c r="V197" s="49"/>
      <c r="W197" s="49"/>
      <c r="X197" s="49"/>
      <c r="Y197" s="49"/>
      <c r="Z197" s="50"/>
      <c r="AE197" s="51"/>
      <c r="AF197" s="52"/>
      <c r="AG197" s="53"/>
      <c r="AH197" s="51"/>
      <c r="AI197" s="53"/>
      <c r="AK197" s="53"/>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40"/>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row>
    <row r="198" spans="2:100" s="23" customFormat="1">
      <c r="B198" s="41"/>
      <c r="C198" s="42"/>
      <c r="D198" s="43"/>
      <c r="E198" s="41"/>
      <c r="F198" s="44"/>
      <c r="G198" s="45"/>
      <c r="H198" s="41"/>
      <c r="I198" s="41"/>
      <c r="J198" s="41"/>
      <c r="K198" s="44"/>
      <c r="L198" s="46"/>
      <c r="M198" s="46"/>
      <c r="N198" s="47"/>
      <c r="O198" s="47"/>
      <c r="P198" s="48"/>
      <c r="Q198" s="44"/>
      <c r="R198" s="41"/>
      <c r="S198" s="44"/>
      <c r="T198" s="44"/>
      <c r="U198" s="44"/>
      <c r="V198" s="49"/>
      <c r="W198" s="49"/>
      <c r="X198" s="49"/>
      <c r="Y198" s="49"/>
      <c r="Z198" s="50"/>
      <c r="AE198" s="51"/>
      <c r="AF198" s="52"/>
      <c r="AG198" s="53"/>
      <c r="AH198" s="51"/>
      <c r="AI198" s="53"/>
      <c r="AK198" s="53"/>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40"/>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row>
    <row r="199" spans="2:100" s="23" customFormat="1">
      <c r="B199" s="41"/>
      <c r="C199" s="42"/>
      <c r="D199" s="43"/>
      <c r="E199" s="41"/>
      <c r="F199" s="44"/>
      <c r="G199" s="45"/>
      <c r="H199" s="41"/>
      <c r="I199" s="41"/>
      <c r="J199" s="41"/>
      <c r="K199" s="44"/>
      <c r="L199" s="46"/>
      <c r="M199" s="46"/>
      <c r="N199" s="47"/>
      <c r="O199" s="47"/>
      <c r="P199" s="48"/>
      <c r="Q199" s="44"/>
      <c r="R199" s="41"/>
      <c r="S199" s="44"/>
      <c r="T199" s="44"/>
      <c r="U199" s="44"/>
      <c r="V199" s="49"/>
      <c r="W199" s="49"/>
      <c r="X199" s="49"/>
      <c r="Y199" s="49"/>
      <c r="Z199" s="50"/>
      <c r="AE199" s="51"/>
      <c r="AF199" s="52"/>
      <c r="AG199" s="53"/>
      <c r="AH199" s="51"/>
      <c r="AI199" s="53"/>
      <c r="AK199" s="53"/>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40"/>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row>
    <row r="200" spans="2:100" s="23" customFormat="1">
      <c r="B200" s="41"/>
      <c r="C200" s="42"/>
      <c r="D200" s="43"/>
      <c r="E200" s="41"/>
      <c r="F200" s="44"/>
      <c r="G200" s="45"/>
      <c r="H200" s="41"/>
      <c r="I200" s="41"/>
      <c r="J200" s="41"/>
      <c r="K200" s="44"/>
      <c r="L200" s="46"/>
      <c r="M200" s="46"/>
      <c r="N200" s="47"/>
      <c r="O200" s="47"/>
      <c r="P200" s="48"/>
      <c r="Q200" s="44"/>
      <c r="R200" s="41"/>
      <c r="S200" s="44"/>
      <c r="T200" s="44"/>
      <c r="U200" s="44"/>
      <c r="V200" s="49"/>
      <c r="W200" s="49"/>
      <c r="X200" s="49"/>
      <c r="Y200" s="49"/>
      <c r="Z200" s="50"/>
      <c r="AE200" s="51"/>
      <c r="AF200" s="52"/>
      <c r="AG200" s="53"/>
      <c r="AH200" s="51"/>
      <c r="AI200" s="53"/>
      <c r="AK200" s="53"/>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40"/>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row>
    <row r="201" spans="2:100" s="23" customFormat="1">
      <c r="B201" s="41"/>
      <c r="C201" s="42"/>
      <c r="D201" s="43"/>
      <c r="E201" s="41"/>
      <c r="F201" s="44"/>
      <c r="G201" s="45"/>
      <c r="H201" s="41"/>
      <c r="I201" s="41"/>
      <c r="J201" s="41"/>
      <c r="K201" s="44"/>
      <c r="L201" s="46"/>
      <c r="M201" s="46"/>
      <c r="N201" s="47"/>
      <c r="O201" s="47"/>
      <c r="P201" s="48"/>
      <c r="Q201" s="44"/>
      <c r="R201" s="41"/>
      <c r="S201" s="44"/>
      <c r="T201" s="44"/>
      <c r="U201" s="44"/>
      <c r="V201" s="49"/>
      <c r="W201" s="49"/>
      <c r="X201" s="49"/>
      <c r="Y201" s="49"/>
      <c r="Z201" s="50"/>
      <c r="AE201" s="51"/>
      <c r="AF201" s="52"/>
      <c r="AG201" s="53"/>
      <c r="AH201" s="51"/>
      <c r="AI201" s="53"/>
      <c r="AK201" s="53"/>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40"/>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row>
    <row r="202" spans="2:100" s="23" customFormat="1">
      <c r="B202" s="41"/>
      <c r="C202" s="42"/>
      <c r="D202" s="43"/>
      <c r="E202" s="41"/>
      <c r="F202" s="44"/>
      <c r="G202" s="45"/>
      <c r="H202" s="41"/>
      <c r="I202" s="41"/>
      <c r="J202" s="41"/>
      <c r="K202" s="44"/>
      <c r="L202" s="46"/>
      <c r="M202" s="46"/>
      <c r="N202" s="47"/>
      <c r="O202" s="47"/>
      <c r="P202" s="48"/>
      <c r="Q202" s="44"/>
      <c r="R202" s="41"/>
      <c r="S202" s="44"/>
      <c r="T202" s="44"/>
      <c r="U202" s="44"/>
      <c r="V202" s="49"/>
      <c r="W202" s="49"/>
      <c r="X202" s="49"/>
      <c r="Y202" s="49"/>
      <c r="Z202" s="50"/>
      <c r="AE202" s="51"/>
      <c r="AF202" s="52"/>
      <c r="AG202" s="53"/>
      <c r="AH202" s="51"/>
      <c r="AI202" s="53"/>
      <c r="AK202" s="53"/>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40"/>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row>
    <row r="203" spans="2:100" s="23" customFormat="1">
      <c r="B203" s="41"/>
      <c r="C203" s="42"/>
      <c r="D203" s="43"/>
      <c r="E203" s="41"/>
      <c r="F203" s="44"/>
      <c r="G203" s="45"/>
      <c r="H203" s="41"/>
      <c r="I203" s="41"/>
      <c r="J203" s="41"/>
      <c r="K203" s="44"/>
      <c r="L203" s="46"/>
      <c r="M203" s="46"/>
      <c r="N203" s="47"/>
      <c r="O203" s="47"/>
      <c r="P203" s="48"/>
      <c r="Q203" s="44"/>
      <c r="R203" s="41"/>
      <c r="S203" s="44"/>
      <c r="T203" s="44"/>
      <c r="U203" s="44"/>
      <c r="V203" s="49"/>
      <c r="W203" s="49"/>
      <c r="X203" s="49"/>
      <c r="Y203" s="49"/>
      <c r="Z203" s="50"/>
      <c r="AE203" s="51"/>
      <c r="AF203" s="52"/>
      <c r="AG203" s="53"/>
      <c r="AH203" s="51"/>
      <c r="AI203" s="53"/>
      <c r="AK203" s="53"/>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40"/>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row>
    <row r="204" spans="2:100" s="23" customFormat="1">
      <c r="B204" s="41"/>
      <c r="C204" s="42"/>
      <c r="D204" s="43"/>
      <c r="E204" s="41"/>
      <c r="F204" s="44"/>
      <c r="G204" s="45"/>
      <c r="H204" s="41"/>
      <c r="I204" s="41"/>
      <c r="J204" s="41"/>
      <c r="K204" s="44"/>
      <c r="L204" s="46"/>
      <c r="M204" s="46"/>
      <c r="N204" s="47"/>
      <c r="O204" s="47"/>
      <c r="P204" s="48"/>
      <c r="Q204" s="44"/>
      <c r="R204" s="41"/>
      <c r="S204" s="44"/>
      <c r="T204" s="44"/>
      <c r="U204" s="44"/>
      <c r="V204" s="49"/>
      <c r="W204" s="49"/>
      <c r="X204" s="49"/>
      <c r="Y204" s="49"/>
      <c r="Z204" s="50"/>
      <c r="AE204" s="51"/>
      <c r="AF204" s="52"/>
      <c r="AG204" s="53"/>
      <c r="AH204" s="51"/>
      <c r="AI204" s="53"/>
      <c r="AK204" s="53"/>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40"/>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row>
    <row r="205" spans="2:100" s="23" customFormat="1">
      <c r="B205" s="41"/>
      <c r="C205" s="42"/>
      <c r="D205" s="43"/>
      <c r="E205" s="41"/>
      <c r="F205" s="44"/>
      <c r="G205" s="45"/>
      <c r="H205" s="41"/>
      <c r="I205" s="41"/>
      <c r="J205" s="41"/>
      <c r="K205" s="44"/>
      <c r="L205" s="46"/>
      <c r="M205" s="46"/>
      <c r="N205" s="47"/>
      <c r="O205" s="47"/>
      <c r="P205" s="48"/>
      <c r="Q205" s="44"/>
      <c r="R205" s="41"/>
      <c r="S205" s="44"/>
      <c r="T205" s="44"/>
      <c r="U205" s="44"/>
      <c r="V205" s="49"/>
      <c r="W205" s="49"/>
      <c r="X205" s="49"/>
      <c r="Y205" s="49"/>
      <c r="Z205" s="50"/>
      <c r="AE205" s="51"/>
      <c r="AF205" s="52"/>
      <c r="AG205" s="53"/>
      <c r="AH205" s="51"/>
      <c r="AI205" s="53"/>
      <c r="AK205" s="53"/>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40"/>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row>
    <row r="206" spans="2:100" s="23" customFormat="1">
      <c r="B206" s="41"/>
      <c r="C206" s="42"/>
      <c r="D206" s="43"/>
      <c r="E206" s="41"/>
      <c r="F206" s="44"/>
      <c r="G206" s="45"/>
      <c r="H206" s="41"/>
      <c r="I206" s="41"/>
      <c r="J206" s="41"/>
      <c r="K206" s="44"/>
      <c r="L206" s="46"/>
      <c r="M206" s="46"/>
      <c r="N206" s="47"/>
      <c r="O206" s="47"/>
      <c r="P206" s="48"/>
      <c r="Q206" s="44"/>
      <c r="R206" s="41"/>
      <c r="S206" s="44"/>
      <c r="T206" s="44"/>
      <c r="U206" s="44"/>
      <c r="V206" s="49"/>
      <c r="W206" s="49"/>
      <c r="X206" s="49"/>
      <c r="Y206" s="49"/>
      <c r="Z206" s="50"/>
      <c r="AE206" s="51"/>
      <c r="AF206" s="52"/>
      <c r="AG206" s="53"/>
      <c r="AH206" s="51"/>
      <c r="AI206" s="53"/>
      <c r="AK206" s="53"/>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40"/>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row>
    <row r="207" spans="2:100" s="23" customFormat="1">
      <c r="B207" s="41"/>
      <c r="C207" s="42"/>
      <c r="D207" s="43"/>
      <c r="E207" s="41"/>
      <c r="F207" s="44"/>
      <c r="G207" s="45"/>
      <c r="H207" s="41"/>
      <c r="I207" s="41"/>
      <c r="J207" s="41"/>
      <c r="K207" s="44"/>
      <c r="L207" s="46"/>
      <c r="M207" s="46"/>
      <c r="N207" s="47"/>
      <c r="O207" s="47"/>
      <c r="P207" s="48"/>
      <c r="Q207" s="44"/>
      <c r="R207" s="41"/>
      <c r="S207" s="44"/>
      <c r="T207" s="44"/>
      <c r="U207" s="44"/>
      <c r="V207" s="49"/>
      <c r="W207" s="49"/>
      <c r="X207" s="49"/>
      <c r="Y207" s="49"/>
      <c r="Z207" s="50"/>
      <c r="AE207" s="51"/>
      <c r="AF207" s="52"/>
      <c r="AG207" s="53"/>
      <c r="AH207" s="51"/>
      <c r="AI207" s="53"/>
      <c r="AK207" s="53"/>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40"/>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row>
    <row r="208" spans="2:100" s="23" customFormat="1">
      <c r="B208" s="41"/>
      <c r="C208" s="42"/>
      <c r="D208" s="43"/>
      <c r="E208" s="41"/>
      <c r="F208" s="44"/>
      <c r="G208" s="45"/>
      <c r="H208" s="41"/>
      <c r="I208" s="41"/>
      <c r="J208" s="41"/>
      <c r="K208" s="44"/>
      <c r="L208" s="46"/>
      <c r="M208" s="46"/>
      <c r="N208" s="47"/>
      <c r="O208" s="47"/>
      <c r="P208" s="48"/>
      <c r="Q208" s="44"/>
      <c r="R208" s="41"/>
      <c r="S208" s="44"/>
      <c r="T208" s="44"/>
      <c r="U208" s="44"/>
      <c r="V208" s="49"/>
      <c r="W208" s="49"/>
      <c r="X208" s="49"/>
      <c r="Y208" s="49"/>
      <c r="Z208" s="50"/>
      <c r="AE208" s="51"/>
      <c r="AF208" s="52"/>
      <c r="AG208" s="53"/>
      <c r="AH208" s="51"/>
      <c r="AI208" s="53"/>
      <c r="AK208" s="53"/>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40"/>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row>
    <row r="209" spans="2:100" s="23" customFormat="1">
      <c r="B209" s="41"/>
      <c r="C209" s="42"/>
      <c r="D209" s="43"/>
      <c r="E209" s="41"/>
      <c r="F209" s="44"/>
      <c r="G209" s="45"/>
      <c r="H209" s="41"/>
      <c r="I209" s="41"/>
      <c r="J209" s="41"/>
      <c r="K209" s="44"/>
      <c r="L209" s="46"/>
      <c r="M209" s="46"/>
      <c r="N209" s="47"/>
      <c r="O209" s="47"/>
      <c r="P209" s="48"/>
      <c r="Q209" s="44"/>
      <c r="R209" s="41"/>
      <c r="S209" s="44"/>
      <c r="T209" s="44"/>
      <c r="U209" s="44"/>
      <c r="V209" s="49"/>
      <c r="W209" s="49"/>
      <c r="X209" s="49"/>
      <c r="Y209" s="49"/>
      <c r="Z209" s="50"/>
      <c r="AE209" s="51"/>
      <c r="AF209" s="52"/>
      <c r="AG209" s="53"/>
      <c r="AH209" s="51"/>
      <c r="AI209" s="53"/>
      <c r="AK209" s="53"/>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40"/>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row>
    <row r="210" spans="2:100" s="23" customFormat="1">
      <c r="B210" s="41"/>
      <c r="C210" s="42"/>
      <c r="D210" s="43"/>
      <c r="E210" s="41"/>
      <c r="F210" s="44"/>
      <c r="G210" s="45"/>
      <c r="H210" s="41"/>
      <c r="I210" s="41"/>
      <c r="J210" s="41"/>
      <c r="K210" s="44"/>
      <c r="L210" s="46"/>
      <c r="M210" s="46"/>
      <c r="N210" s="47"/>
      <c r="O210" s="47"/>
      <c r="P210" s="48"/>
      <c r="Q210" s="44"/>
      <c r="R210" s="41"/>
      <c r="S210" s="44"/>
      <c r="T210" s="44"/>
      <c r="U210" s="44"/>
      <c r="V210" s="49"/>
      <c r="W210" s="49"/>
      <c r="X210" s="49"/>
      <c r="Y210" s="49"/>
      <c r="Z210" s="50"/>
      <c r="AE210" s="51"/>
      <c r="AF210" s="52"/>
      <c r="AG210" s="53"/>
      <c r="AH210" s="51"/>
      <c r="AI210" s="53"/>
      <c r="AK210" s="53"/>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40"/>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row>
    <row r="211" spans="2:100" s="23" customFormat="1">
      <c r="B211" s="41"/>
      <c r="C211" s="42"/>
      <c r="D211" s="43"/>
      <c r="E211" s="41"/>
      <c r="F211" s="44"/>
      <c r="G211" s="45"/>
      <c r="H211" s="41"/>
      <c r="I211" s="41"/>
      <c r="J211" s="41"/>
      <c r="K211" s="44"/>
      <c r="L211" s="46"/>
      <c r="M211" s="46"/>
      <c r="N211" s="47"/>
      <c r="O211" s="47"/>
      <c r="P211" s="48"/>
      <c r="Q211" s="44"/>
      <c r="R211" s="41"/>
      <c r="S211" s="44"/>
      <c r="T211" s="44"/>
      <c r="U211" s="44"/>
      <c r="V211" s="49"/>
      <c r="W211" s="49"/>
      <c r="X211" s="49"/>
      <c r="Y211" s="49"/>
      <c r="Z211" s="50"/>
      <c r="AE211" s="51"/>
      <c r="AF211" s="52"/>
      <c r="AG211" s="53"/>
      <c r="AH211" s="51"/>
      <c r="AI211" s="53"/>
      <c r="AK211" s="53"/>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40"/>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row>
    <row r="212" spans="2:100" s="23" customFormat="1">
      <c r="B212" s="41"/>
      <c r="C212" s="42"/>
      <c r="D212" s="43"/>
      <c r="E212" s="41"/>
      <c r="F212" s="44"/>
      <c r="G212" s="45"/>
      <c r="H212" s="41"/>
      <c r="I212" s="41"/>
      <c r="J212" s="41"/>
      <c r="K212" s="44"/>
      <c r="L212" s="46"/>
      <c r="M212" s="46"/>
      <c r="N212" s="47"/>
      <c r="O212" s="47"/>
      <c r="P212" s="48"/>
      <c r="Q212" s="44"/>
      <c r="R212" s="41"/>
      <c r="S212" s="44"/>
      <c r="T212" s="44"/>
      <c r="U212" s="44"/>
      <c r="V212" s="49"/>
      <c r="W212" s="49"/>
      <c r="X212" s="49"/>
      <c r="Y212" s="49"/>
      <c r="Z212" s="50"/>
      <c r="AE212" s="51"/>
      <c r="AF212" s="52"/>
      <c r="AG212" s="53"/>
      <c r="AH212" s="51"/>
      <c r="AI212" s="53"/>
      <c r="AK212" s="53"/>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40"/>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row>
    <row r="213" spans="2:100" s="23" customFormat="1">
      <c r="B213" s="41"/>
      <c r="C213" s="42"/>
      <c r="D213" s="43"/>
      <c r="E213" s="41"/>
      <c r="F213" s="44"/>
      <c r="G213" s="45"/>
      <c r="H213" s="41"/>
      <c r="I213" s="41"/>
      <c r="J213" s="41"/>
      <c r="K213" s="44"/>
      <c r="L213" s="46"/>
      <c r="M213" s="46"/>
      <c r="N213" s="47"/>
      <c r="O213" s="47"/>
      <c r="P213" s="48"/>
      <c r="Q213" s="44"/>
      <c r="R213" s="41"/>
      <c r="S213" s="44"/>
      <c r="T213" s="44"/>
      <c r="U213" s="44"/>
      <c r="V213" s="49"/>
      <c r="W213" s="49"/>
      <c r="X213" s="49"/>
      <c r="Y213" s="49"/>
      <c r="Z213" s="50"/>
      <c r="AE213" s="51"/>
      <c r="AF213" s="52"/>
      <c r="AG213" s="53"/>
      <c r="AH213" s="51"/>
      <c r="AI213" s="53"/>
      <c r="AK213" s="53"/>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40"/>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row>
    <row r="214" spans="2:100" s="23" customFormat="1">
      <c r="B214" s="41"/>
      <c r="C214" s="42"/>
      <c r="D214" s="43"/>
      <c r="E214" s="41"/>
      <c r="F214" s="44"/>
      <c r="G214" s="45"/>
      <c r="H214" s="41"/>
      <c r="I214" s="41"/>
      <c r="J214" s="41"/>
      <c r="K214" s="44"/>
      <c r="L214" s="46"/>
      <c r="M214" s="46"/>
      <c r="N214" s="47"/>
      <c r="O214" s="47"/>
      <c r="P214" s="48"/>
      <c r="Q214" s="44"/>
      <c r="R214" s="41"/>
      <c r="S214" s="44"/>
      <c r="T214" s="44"/>
      <c r="U214" s="44"/>
      <c r="V214" s="49"/>
      <c r="W214" s="49"/>
      <c r="X214" s="49"/>
      <c r="Y214" s="49"/>
      <c r="Z214" s="50"/>
      <c r="AE214" s="51"/>
      <c r="AF214" s="52"/>
      <c r="AG214" s="53"/>
      <c r="AH214" s="51"/>
      <c r="AI214" s="53"/>
      <c r="AK214" s="53"/>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40"/>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row>
    <row r="215" spans="2:100" s="23" customFormat="1">
      <c r="B215" s="41"/>
      <c r="C215" s="42"/>
      <c r="D215" s="43"/>
      <c r="E215" s="41"/>
      <c r="F215" s="44"/>
      <c r="G215" s="45"/>
      <c r="H215" s="41"/>
      <c r="I215" s="41"/>
      <c r="J215" s="41"/>
      <c r="K215" s="44"/>
      <c r="L215" s="46"/>
      <c r="M215" s="46"/>
      <c r="N215" s="47"/>
      <c r="O215" s="47"/>
      <c r="P215" s="48"/>
      <c r="Q215" s="44"/>
      <c r="R215" s="41"/>
      <c r="S215" s="44"/>
      <c r="T215" s="44"/>
      <c r="U215" s="44"/>
      <c r="V215" s="49"/>
      <c r="W215" s="49"/>
      <c r="X215" s="49"/>
      <c r="Y215" s="49"/>
      <c r="Z215" s="50"/>
      <c r="AE215" s="51"/>
      <c r="AF215" s="52"/>
      <c r="AG215" s="53"/>
      <c r="AH215" s="51"/>
      <c r="AI215" s="53"/>
      <c r="AK215" s="53"/>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40"/>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row>
    <row r="216" spans="2:100" s="23" customFormat="1">
      <c r="B216" s="41"/>
      <c r="C216" s="42"/>
      <c r="D216" s="43"/>
      <c r="E216" s="41"/>
      <c r="F216" s="44"/>
      <c r="G216" s="45"/>
      <c r="H216" s="41"/>
      <c r="I216" s="41"/>
      <c r="J216" s="41"/>
      <c r="K216" s="44"/>
      <c r="L216" s="46"/>
      <c r="M216" s="46"/>
      <c r="N216" s="47"/>
      <c r="O216" s="47"/>
      <c r="P216" s="48"/>
      <c r="Q216" s="44"/>
      <c r="R216" s="41"/>
      <c r="S216" s="44"/>
      <c r="T216" s="44"/>
      <c r="U216" s="44"/>
      <c r="V216" s="49"/>
      <c r="W216" s="49"/>
      <c r="X216" s="49"/>
      <c r="Y216" s="49"/>
      <c r="Z216" s="50"/>
      <c r="AE216" s="51"/>
      <c r="AF216" s="52"/>
      <c r="AG216" s="53"/>
      <c r="AH216" s="51"/>
      <c r="AI216" s="53"/>
      <c r="AK216" s="53"/>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40"/>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row>
    <row r="217" spans="2:100" s="23" customFormat="1">
      <c r="B217" s="41"/>
      <c r="C217" s="42"/>
      <c r="D217" s="43"/>
      <c r="E217" s="41"/>
      <c r="F217" s="44"/>
      <c r="G217" s="45"/>
      <c r="H217" s="41"/>
      <c r="I217" s="41"/>
      <c r="J217" s="41"/>
      <c r="K217" s="44"/>
      <c r="L217" s="46"/>
      <c r="M217" s="46"/>
      <c r="N217" s="47"/>
      <c r="O217" s="47"/>
      <c r="P217" s="48"/>
      <c r="Q217" s="44"/>
      <c r="R217" s="41"/>
      <c r="S217" s="44"/>
      <c r="T217" s="44"/>
      <c r="U217" s="44"/>
      <c r="V217" s="49"/>
      <c r="W217" s="49"/>
      <c r="X217" s="49"/>
      <c r="Y217" s="49"/>
      <c r="Z217" s="50"/>
      <c r="AE217" s="51"/>
      <c r="AF217" s="52"/>
      <c r="AG217" s="53"/>
      <c r="AH217" s="51"/>
      <c r="AI217" s="53"/>
      <c r="AK217" s="53"/>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40"/>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row>
    <row r="218" spans="2:100" s="23" customFormat="1">
      <c r="B218" s="41"/>
      <c r="C218" s="42"/>
      <c r="D218" s="43"/>
      <c r="E218" s="41"/>
      <c r="F218" s="44"/>
      <c r="G218" s="45"/>
      <c r="H218" s="41"/>
      <c r="I218" s="41"/>
      <c r="J218" s="41"/>
      <c r="K218" s="44"/>
      <c r="L218" s="46"/>
      <c r="M218" s="46"/>
      <c r="N218" s="47"/>
      <c r="O218" s="47"/>
      <c r="P218" s="48"/>
      <c r="Q218" s="44"/>
      <c r="R218" s="41"/>
      <c r="S218" s="44"/>
      <c r="T218" s="44"/>
      <c r="U218" s="44"/>
      <c r="V218" s="49"/>
      <c r="W218" s="49"/>
      <c r="X218" s="49"/>
      <c r="Y218" s="49"/>
      <c r="Z218" s="50"/>
      <c r="AE218" s="51"/>
      <c r="AF218" s="52"/>
      <c r="AG218" s="53"/>
      <c r="AH218" s="51"/>
      <c r="AI218" s="53"/>
      <c r="AK218" s="53"/>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40"/>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c r="CS218" s="24"/>
      <c r="CT218" s="24"/>
      <c r="CU218" s="24"/>
      <c r="CV218" s="24"/>
    </row>
    <row r="219" spans="2:100" s="23" customFormat="1">
      <c r="B219" s="41"/>
      <c r="C219" s="42"/>
      <c r="D219" s="43"/>
      <c r="E219" s="41"/>
      <c r="F219" s="44"/>
      <c r="G219" s="45"/>
      <c r="H219" s="41"/>
      <c r="I219" s="41"/>
      <c r="J219" s="41"/>
      <c r="K219" s="44"/>
      <c r="L219" s="46"/>
      <c r="M219" s="46"/>
      <c r="N219" s="47"/>
      <c r="O219" s="47"/>
      <c r="P219" s="48"/>
      <c r="Q219" s="44"/>
      <c r="R219" s="41"/>
      <c r="S219" s="44"/>
      <c r="T219" s="44"/>
      <c r="U219" s="44"/>
      <c r="V219" s="49"/>
      <c r="W219" s="49"/>
      <c r="X219" s="49"/>
      <c r="Y219" s="49"/>
      <c r="Z219" s="50"/>
      <c r="AE219" s="51"/>
      <c r="AF219" s="52"/>
      <c r="AG219" s="53"/>
      <c r="AH219" s="51"/>
      <c r="AI219" s="53"/>
      <c r="AK219" s="53"/>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40"/>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row>
    <row r="220" spans="2:100" s="23" customFormat="1">
      <c r="B220" s="41"/>
      <c r="C220" s="42"/>
      <c r="D220" s="43"/>
      <c r="E220" s="41"/>
      <c r="F220" s="44"/>
      <c r="G220" s="45"/>
      <c r="H220" s="41"/>
      <c r="I220" s="41"/>
      <c r="J220" s="41"/>
      <c r="K220" s="44"/>
      <c r="L220" s="46"/>
      <c r="M220" s="46"/>
      <c r="N220" s="47"/>
      <c r="O220" s="47"/>
      <c r="P220" s="48"/>
      <c r="Q220" s="44"/>
      <c r="R220" s="41"/>
      <c r="S220" s="44"/>
      <c r="T220" s="44"/>
      <c r="U220" s="44"/>
      <c r="V220" s="49"/>
      <c r="W220" s="49"/>
      <c r="X220" s="49"/>
      <c r="Y220" s="49"/>
      <c r="Z220" s="50"/>
      <c r="AE220" s="51"/>
      <c r="AF220" s="52"/>
      <c r="AG220" s="53"/>
      <c r="AH220" s="51"/>
      <c r="AI220" s="53"/>
      <c r="AK220" s="53"/>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40"/>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c r="CS220" s="24"/>
      <c r="CT220" s="24"/>
      <c r="CU220" s="24"/>
      <c r="CV220" s="24"/>
    </row>
    <row r="221" spans="2:100" s="23" customFormat="1">
      <c r="B221" s="41"/>
      <c r="C221" s="42"/>
      <c r="D221" s="43"/>
      <c r="E221" s="41"/>
      <c r="F221" s="44"/>
      <c r="G221" s="45"/>
      <c r="H221" s="41"/>
      <c r="I221" s="41"/>
      <c r="J221" s="41"/>
      <c r="K221" s="44"/>
      <c r="L221" s="46"/>
      <c r="M221" s="46"/>
      <c r="N221" s="47"/>
      <c r="O221" s="47"/>
      <c r="P221" s="48"/>
      <c r="Q221" s="44"/>
      <c r="R221" s="41"/>
      <c r="S221" s="44"/>
      <c r="T221" s="44"/>
      <c r="U221" s="44"/>
      <c r="V221" s="49"/>
      <c r="W221" s="49"/>
      <c r="X221" s="49"/>
      <c r="Y221" s="49"/>
      <c r="Z221" s="50"/>
      <c r="AE221" s="51"/>
      <c r="AF221" s="52"/>
      <c r="AG221" s="53"/>
      <c r="AH221" s="51"/>
      <c r="AI221" s="53"/>
      <c r="AK221" s="53"/>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40"/>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row>
    <row r="222" spans="2:100" s="23" customFormat="1">
      <c r="B222" s="41"/>
      <c r="C222" s="42"/>
      <c r="D222" s="43"/>
      <c r="E222" s="41"/>
      <c r="F222" s="44"/>
      <c r="G222" s="45"/>
      <c r="H222" s="41"/>
      <c r="I222" s="41"/>
      <c r="J222" s="41"/>
      <c r="K222" s="44"/>
      <c r="L222" s="46"/>
      <c r="M222" s="46"/>
      <c r="N222" s="47"/>
      <c r="O222" s="47"/>
      <c r="P222" s="48"/>
      <c r="Q222" s="44"/>
      <c r="R222" s="41"/>
      <c r="S222" s="44"/>
      <c r="T222" s="44"/>
      <c r="U222" s="44"/>
      <c r="V222" s="49"/>
      <c r="W222" s="49"/>
      <c r="X222" s="49"/>
      <c r="Y222" s="49"/>
      <c r="Z222" s="50"/>
      <c r="AE222" s="51"/>
      <c r="AF222" s="52"/>
      <c r="AG222" s="53"/>
      <c r="AH222" s="51"/>
      <c r="AI222" s="53"/>
      <c r="AK222" s="53"/>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40"/>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row>
    <row r="223" spans="2:100" s="23" customFormat="1">
      <c r="B223" s="41"/>
      <c r="C223" s="42"/>
      <c r="D223" s="43"/>
      <c r="E223" s="41"/>
      <c r="F223" s="44"/>
      <c r="G223" s="45"/>
      <c r="H223" s="41"/>
      <c r="I223" s="41"/>
      <c r="J223" s="41"/>
      <c r="K223" s="44"/>
      <c r="L223" s="46"/>
      <c r="M223" s="46"/>
      <c r="N223" s="47"/>
      <c r="O223" s="47"/>
      <c r="P223" s="48"/>
      <c r="Q223" s="44"/>
      <c r="R223" s="41"/>
      <c r="S223" s="44"/>
      <c r="T223" s="44"/>
      <c r="U223" s="44"/>
      <c r="V223" s="49"/>
      <c r="W223" s="49"/>
      <c r="X223" s="49"/>
      <c r="Y223" s="49"/>
      <c r="Z223" s="50"/>
      <c r="AE223" s="51"/>
      <c r="AF223" s="52"/>
      <c r="AG223" s="53"/>
      <c r="AH223" s="51"/>
      <c r="AI223" s="53"/>
      <c r="AK223" s="53"/>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40"/>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row>
    <row r="224" spans="2:100" s="23" customFormat="1">
      <c r="B224" s="41"/>
      <c r="C224" s="42"/>
      <c r="D224" s="43"/>
      <c r="E224" s="41"/>
      <c r="F224" s="44"/>
      <c r="G224" s="45"/>
      <c r="H224" s="41"/>
      <c r="I224" s="41"/>
      <c r="J224" s="41"/>
      <c r="K224" s="44"/>
      <c r="L224" s="46"/>
      <c r="M224" s="46"/>
      <c r="N224" s="47"/>
      <c r="O224" s="47"/>
      <c r="P224" s="48"/>
      <c r="Q224" s="44"/>
      <c r="R224" s="41"/>
      <c r="S224" s="44"/>
      <c r="T224" s="44"/>
      <c r="U224" s="44"/>
      <c r="V224" s="49"/>
      <c r="W224" s="49"/>
      <c r="X224" s="49"/>
      <c r="Y224" s="49"/>
      <c r="Z224" s="50"/>
      <c r="AE224" s="51"/>
      <c r="AF224" s="52"/>
      <c r="AG224" s="53"/>
      <c r="AH224" s="51"/>
      <c r="AI224" s="53"/>
      <c r="AK224" s="53"/>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40"/>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c r="CS224" s="24"/>
      <c r="CT224" s="24"/>
      <c r="CU224" s="24"/>
      <c r="CV224" s="24"/>
    </row>
    <row r="225" spans="2:100" s="23" customFormat="1">
      <c r="B225" s="41"/>
      <c r="C225" s="42"/>
      <c r="D225" s="43"/>
      <c r="E225" s="41"/>
      <c r="F225" s="44"/>
      <c r="G225" s="45"/>
      <c r="H225" s="41"/>
      <c r="I225" s="41"/>
      <c r="J225" s="41"/>
      <c r="K225" s="44"/>
      <c r="L225" s="46"/>
      <c r="M225" s="46"/>
      <c r="N225" s="47"/>
      <c r="O225" s="47"/>
      <c r="P225" s="48"/>
      <c r="Q225" s="44"/>
      <c r="R225" s="41"/>
      <c r="S225" s="44"/>
      <c r="T225" s="44"/>
      <c r="U225" s="44"/>
      <c r="V225" s="49"/>
      <c r="W225" s="49"/>
      <c r="X225" s="49"/>
      <c r="Y225" s="49"/>
      <c r="Z225" s="50"/>
      <c r="AE225" s="51"/>
      <c r="AF225" s="52"/>
      <c r="AG225" s="53"/>
      <c r="AH225" s="51"/>
      <c r="AI225" s="53"/>
      <c r="AK225" s="53"/>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40"/>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row>
    <row r="226" spans="2:100" s="23" customFormat="1">
      <c r="B226" s="41"/>
      <c r="C226" s="42"/>
      <c r="D226" s="43"/>
      <c r="E226" s="41"/>
      <c r="F226" s="44"/>
      <c r="G226" s="45"/>
      <c r="H226" s="41"/>
      <c r="I226" s="41"/>
      <c r="J226" s="41"/>
      <c r="K226" s="44"/>
      <c r="L226" s="46"/>
      <c r="M226" s="46"/>
      <c r="N226" s="47"/>
      <c r="O226" s="47"/>
      <c r="P226" s="48"/>
      <c r="Q226" s="44"/>
      <c r="R226" s="41"/>
      <c r="S226" s="44"/>
      <c r="T226" s="44"/>
      <c r="U226" s="44"/>
      <c r="V226" s="49"/>
      <c r="W226" s="49"/>
      <c r="X226" s="49"/>
      <c r="Y226" s="49"/>
      <c r="Z226" s="50"/>
      <c r="AE226" s="51"/>
      <c r="AF226" s="52"/>
      <c r="AG226" s="53"/>
      <c r="AH226" s="51"/>
      <c r="AI226" s="53"/>
      <c r="AK226" s="53"/>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40"/>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row>
    <row r="227" spans="2:100" s="23" customFormat="1">
      <c r="B227" s="41"/>
      <c r="C227" s="42"/>
      <c r="D227" s="43"/>
      <c r="E227" s="41"/>
      <c r="F227" s="44"/>
      <c r="G227" s="45"/>
      <c r="H227" s="41"/>
      <c r="I227" s="41"/>
      <c r="J227" s="41"/>
      <c r="K227" s="44"/>
      <c r="L227" s="46"/>
      <c r="M227" s="46"/>
      <c r="N227" s="47"/>
      <c r="O227" s="47"/>
      <c r="P227" s="48"/>
      <c r="Q227" s="44"/>
      <c r="R227" s="41"/>
      <c r="S227" s="44"/>
      <c r="T227" s="44"/>
      <c r="U227" s="44"/>
      <c r="V227" s="49"/>
      <c r="W227" s="49"/>
      <c r="X227" s="49"/>
      <c r="Y227" s="49"/>
      <c r="Z227" s="50"/>
      <c r="AE227" s="51"/>
      <c r="AF227" s="52"/>
      <c r="AG227" s="53"/>
      <c r="AH227" s="51"/>
      <c r="AI227" s="53"/>
      <c r="AK227" s="53"/>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40"/>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row>
    <row r="228" spans="2:100" s="23" customFormat="1">
      <c r="B228" s="41"/>
      <c r="C228" s="42"/>
      <c r="D228" s="43"/>
      <c r="E228" s="41"/>
      <c r="F228" s="44"/>
      <c r="G228" s="45"/>
      <c r="H228" s="41"/>
      <c r="I228" s="41"/>
      <c r="J228" s="41"/>
      <c r="K228" s="44"/>
      <c r="L228" s="46"/>
      <c r="M228" s="46"/>
      <c r="N228" s="47"/>
      <c r="O228" s="47"/>
      <c r="P228" s="48"/>
      <c r="Q228" s="44"/>
      <c r="R228" s="41"/>
      <c r="S228" s="44"/>
      <c r="T228" s="44"/>
      <c r="U228" s="44"/>
      <c r="V228" s="49"/>
      <c r="W228" s="49"/>
      <c r="X228" s="49"/>
      <c r="Y228" s="49"/>
      <c r="Z228" s="50"/>
      <c r="AE228" s="51"/>
      <c r="AF228" s="52"/>
      <c r="AG228" s="53"/>
      <c r="AH228" s="51"/>
      <c r="AI228" s="53"/>
      <c r="AK228" s="53"/>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40"/>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row>
    <row r="229" spans="2:100" s="23" customFormat="1">
      <c r="B229" s="41"/>
      <c r="C229" s="42"/>
      <c r="D229" s="43"/>
      <c r="E229" s="41"/>
      <c r="F229" s="44"/>
      <c r="G229" s="45"/>
      <c r="H229" s="41"/>
      <c r="I229" s="41"/>
      <c r="J229" s="41"/>
      <c r="K229" s="44"/>
      <c r="L229" s="46"/>
      <c r="M229" s="46"/>
      <c r="N229" s="47"/>
      <c r="O229" s="47"/>
      <c r="P229" s="48"/>
      <c r="Q229" s="44"/>
      <c r="R229" s="41"/>
      <c r="S229" s="44"/>
      <c r="T229" s="44"/>
      <c r="U229" s="44"/>
      <c r="V229" s="49"/>
      <c r="W229" s="49"/>
      <c r="X229" s="49"/>
      <c r="Y229" s="49"/>
      <c r="Z229" s="50"/>
      <c r="AE229" s="51"/>
      <c r="AF229" s="52"/>
      <c r="AG229" s="53"/>
      <c r="AH229" s="51"/>
      <c r="AI229" s="53"/>
      <c r="AK229" s="53"/>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40"/>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row>
    <row r="230" spans="2:100" s="23" customFormat="1">
      <c r="B230" s="41"/>
      <c r="C230" s="42"/>
      <c r="D230" s="43"/>
      <c r="E230" s="41"/>
      <c r="F230" s="44"/>
      <c r="G230" s="45"/>
      <c r="H230" s="41"/>
      <c r="I230" s="41"/>
      <c r="J230" s="41"/>
      <c r="K230" s="44"/>
      <c r="L230" s="46"/>
      <c r="M230" s="46"/>
      <c r="N230" s="47"/>
      <c r="O230" s="47"/>
      <c r="P230" s="48"/>
      <c r="Q230" s="44"/>
      <c r="R230" s="41"/>
      <c r="S230" s="44"/>
      <c r="T230" s="44"/>
      <c r="U230" s="44"/>
      <c r="V230" s="49"/>
      <c r="W230" s="49"/>
      <c r="X230" s="49"/>
      <c r="Y230" s="49"/>
      <c r="Z230" s="50"/>
      <c r="AE230" s="51"/>
      <c r="AF230" s="52"/>
      <c r="AG230" s="53"/>
      <c r="AH230" s="51"/>
      <c r="AI230" s="53"/>
      <c r="AK230" s="53"/>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40"/>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row>
    <row r="231" spans="2:100" s="23" customFormat="1">
      <c r="B231" s="41"/>
      <c r="C231" s="42"/>
      <c r="D231" s="43"/>
      <c r="E231" s="41"/>
      <c r="F231" s="44"/>
      <c r="G231" s="45"/>
      <c r="H231" s="41"/>
      <c r="I231" s="41"/>
      <c r="J231" s="41"/>
      <c r="K231" s="44"/>
      <c r="L231" s="46"/>
      <c r="M231" s="46"/>
      <c r="N231" s="47"/>
      <c r="O231" s="47"/>
      <c r="P231" s="48"/>
      <c r="Q231" s="44"/>
      <c r="R231" s="41"/>
      <c r="S231" s="44"/>
      <c r="T231" s="44"/>
      <c r="U231" s="44"/>
      <c r="V231" s="49"/>
      <c r="W231" s="49"/>
      <c r="X231" s="49"/>
      <c r="Y231" s="49"/>
      <c r="Z231" s="50"/>
      <c r="AE231" s="51"/>
      <c r="AF231" s="52"/>
      <c r="AG231" s="53"/>
      <c r="AH231" s="51"/>
      <c r="AI231" s="53"/>
      <c r="AK231" s="53"/>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40"/>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row>
    <row r="232" spans="2:100" s="23" customFormat="1">
      <c r="B232" s="41"/>
      <c r="C232" s="42"/>
      <c r="D232" s="43"/>
      <c r="E232" s="41"/>
      <c r="F232" s="44"/>
      <c r="G232" s="45"/>
      <c r="H232" s="41"/>
      <c r="I232" s="41"/>
      <c r="J232" s="41"/>
      <c r="K232" s="44"/>
      <c r="L232" s="46"/>
      <c r="M232" s="46"/>
      <c r="N232" s="47"/>
      <c r="O232" s="47"/>
      <c r="P232" s="48"/>
      <c r="Q232" s="44"/>
      <c r="R232" s="41"/>
      <c r="S232" s="44"/>
      <c r="T232" s="44"/>
      <c r="U232" s="44"/>
      <c r="V232" s="49"/>
      <c r="W232" s="49"/>
      <c r="X232" s="49"/>
      <c r="Y232" s="49"/>
      <c r="Z232" s="50"/>
      <c r="AE232" s="51"/>
      <c r="AF232" s="52"/>
      <c r="AG232" s="53"/>
      <c r="AH232" s="51"/>
      <c r="AI232" s="53"/>
      <c r="AK232" s="53"/>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40"/>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row>
    <row r="233" spans="2:100" s="23" customFormat="1">
      <c r="B233" s="41"/>
      <c r="C233" s="42"/>
      <c r="D233" s="43"/>
      <c r="E233" s="41"/>
      <c r="F233" s="44"/>
      <c r="G233" s="45"/>
      <c r="H233" s="41"/>
      <c r="I233" s="41"/>
      <c r="J233" s="41"/>
      <c r="K233" s="44"/>
      <c r="L233" s="46"/>
      <c r="M233" s="46"/>
      <c r="N233" s="47"/>
      <c r="O233" s="47"/>
      <c r="P233" s="48"/>
      <c r="Q233" s="44"/>
      <c r="R233" s="41"/>
      <c r="S233" s="44"/>
      <c r="T233" s="44"/>
      <c r="U233" s="44"/>
      <c r="V233" s="49"/>
      <c r="W233" s="49"/>
      <c r="X233" s="49"/>
      <c r="Y233" s="49"/>
      <c r="Z233" s="50"/>
      <c r="AE233" s="51"/>
      <c r="AF233" s="52"/>
      <c r="AG233" s="53"/>
      <c r="AH233" s="51"/>
      <c r="AI233" s="53"/>
      <c r="AK233" s="53"/>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40"/>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row>
    <row r="234" spans="2:100" s="23" customFormat="1">
      <c r="B234" s="41"/>
      <c r="C234" s="42"/>
      <c r="D234" s="43"/>
      <c r="E234" s="41"/>
      <c r="F234" s="44"/>
      <c r="G234" s="45"/>
      <c r="H234" s="41"/>
      <c r="I234" s="41"/>
      <c r="J234" s="41"/>
      <c r="K234" s="44"/>
      <c r="L234" s="46"/>
      <c r="M234" s="46"/>
      <c r="N234" s="47"/>
      <c r="O234" s="47"/>
      <c r="P234" s="48"/>
      <c r="Q234" s="44"/>
      <c r="R234" s="41"/>
      <c r="S234" s="44"/>
      <c r="T234" s="44"/>
      <c r="U234" s="44"/>
      <c r="V234" s="49"/>
      <c r="W234" s="49"/>
      <c r="X234" s="49"/>
      <c r="Y234" s="49"/>
      <c r="Z234" s="50"/>
      <c r="AE234" s="51"/>
      <c r="AF234" s="52"/>
      <c r="AG234" s="53"/>
      <c r="AH234" s="51"/>
      <c r="AI234" s="53"/>
      <c r="AK234" s="53"/>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40"/>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row>
    <row r="235" spans="2:100" s="23" customFormat="1">
      <c r="B235" s="41"/>
      <c r="C235" s="42"/>
      <c r="D235" s="43"/>
      <c r="E235" s="41"/>
      <c r="F235" s="44"/>
      <c r="G235" s="45"/>
      <c r="H235" s="41"/>
      <c r="I235" s="41"/>
      <c r="J235" s="41"/>
      <c r="K235" s="44"/>
      <c r="L235" s="46"/>
      <c r="M235" s="46"/>
      <c r="N235" s="47"/>
      <c r="O235" s="47"/>
      <c r="P235" s="48"/>
      <c r="Q235" s="44"/>
      <c r="R235" s="41"/>
      <c r="S235" s="44"/>
      <c r="T235" s="44"/>
      <c r="U235" s="44"/>
      <c r="V235" s="49"/>
      <c r="W235" s="49"/>
      <c r="X235" s="49"/>
      <c r="Y235" s="49"/>
      <c r="Z235" s="50"/>
      <c r="AE235" s="51"/>
      <c r="AF235" s="52"/>
      <c r="AG235" s="53"/>
      <c r="AH235" s="51"/>
      <c r="AI235" s="53"/>
      <c r="AK235" s="53"/>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40"/>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row>
    <row r="236" spans="2:100" s="23" customFormat="1">
      <c r="B236" s="41"/>
      <c r="C236" s="42"/>
      <c r="D236" s="43"/>
      <c r="E236" s="41"/>
      <c r="F236" s="44"/>
      <c r="G236" s="45"/>
      <c r="H236" s="41"/>
      <c r="I236" s="41"/>
      <c r="J236" s="41"/>
      <c r="K236" s="44"/>
      <c r="L236" s="46"/>
      <c r="M236" s="46"/>
      <c r="N236" s="47"/>
      <c r="O236" s="47"/>
      <c r="P236" s="48"/>
      <c r="Q236" s="44"/>
      <c r="R236" s="41"/>
      <c r="S236" s="44"/>
      <c r="T236" s="44"/>
      <c r="U236" s="44"/>
      <c r="V236" s="49"/>
      <c r="W236" s="49"/>
      <c r="X236" s="49"/>
      <c r="Y236" s="49"/>
      <c r="Z236" s="50"/>
      <c r="AE236" s="51"/>
      <c r="AF236" s="52"/>
      <c r="AG236" s="53"/>
      <c r="AH236" s="51"/>
      <c r="AI236" s="53"/>
      <c r="AK236" s="53"/>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40"/>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row>
    <row r="237" spans="2:100" s="23" customFormat="1">
      <c r="B237" s="41"/>
      <c r="C237" s="42"/>
      <c r="D237" s="43"/>
      <c r="E237" s="41"/>
      <c r="F237" s="44"/>
      <c r="G237" s="45"/>
      <c r="H237" s="41"/>
      <c r="I237" s="41"/>
      <c r="J237" s="41"/>
      <c r="K237" s="44"/>
      <c r="L237" s="46"/>
      <c r="M237" s="46"/>
      <c r="N237" s="47"/>
      <c r="O237" s="47"/>
      <c r="P237" s="48"/>
      <c r="Q237" s="44"/>
      <c r="R237" s="41"/>
      <c r="S237" s="44"/>
      <c r="T237" s="44"/>
      <c r="U237" s="44"/>
      <c r="V237" s="49"/>
      <c r="W237" s="49"/>
      <c r="X237" s="49"/>
      <c r="Y237" s="49"/>
      <c r="Z237" s="50"/>
      <c r="AE237" s="51"/>
      <c r="AF237" s="52"/>
      <c r="AG237" s="53"/>
      <c r="AH237" s="51"/>
      <c r="AI237" s="53"/>
      <c r="AK237" s="53"/>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40"/>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row>
    <row r="238" spans="2:100" s="23" customFormat="1">
      <c r="B238" s="41"/>
      <c r="C238" s="42"/>
      <c r="D238" s="43"/>
      <c r="E238" s="41"/>
      <c r="F238" s="44"/>
      <c r="G238" s="45"/>
      <c r="H238" s="41"/>
      <c r="I238" s="41"/>
      <c r="J238" s="41"/>
      <c r="K238" s="44"/>
      <c r="L238" s="46"/>
      <c r="M238" s="46"/>
      <c r="N238" s="47"/>
      <c r="O238" s="47"/>
      <c r="P238" s="48"/>
      <c r="Q238" s="44"/>
      <c r="R238" s="41"/>
      <c r="S238" s="44"/>
      <c r="T238" s="44"/>
      <c r="U238" s="44"/>
      <c r="V238" s="49"/>
      <c r="W238" s="49"/>
      <c r="X238" s="49"/>
      <c r="Y238" s="49"/>
      <c r="Z238" s="50"/>
      <c r="AE238" s="51"/>
      <c r="AF238" s="52"/>
      <c r="AG238" s="53"/>
      <c r="AH238" s="51"/>
      <c r="AI238" s="53"/>
      <c r="AK238" s="53"/>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40"/>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row>
    <row r="239" spans="2:100" s="23" customFormat="1">
      <c r="B239" s="41"/>
      <c r="C239" s="42"/>
      <c r="D239" s="43"/>
      <c r="E239" s="41"/>
      <c r="F239" s="44"/>
      <c r="G239" s="45"/>
      <c r="H239" s="41"/>
      <c r="I239" s="41"/>
      <c r="J239" s="41"/>
      <c r="K239" s="44"/>
      <c r="L239" s="46"/>
      <c r="M239" s="46"/>
      <c r="N239" s="47"/>
      <c r="O239" s="47"/>
      <c r="P239" s="48"/>
      <c r="Q239" s="44"/>
      <c r="R239" s="41"/>
      <c r="S239" s="44"/>
      <c r="T239" s="44"/>
      <c r="U239" s="44"/>
      <c r="V239" s="49"/>
      <c r="W239" s="49"/>
      <c r="X239" s="49"/>
      <c r="Y239" s="49"/>
      <c r="Z239" s="50"/>
      <c r="AE239" s="51"/>
      <c r="AF239" s="52"/>
      <c r="AG239" s="53"/>
      <c r="AH239" s="51"/>
      <c r="AI239" s="53"/>
      <c r="AK239" s="53"/>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40"/>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row>
    <row r="240" spans="2:100" s="23" customFormat="1">
      <c r="B240" s="41"/>
      <c r="C240" s="42"/>
      <c r="D240" s="43"/>
      <c r="E240" s="41"/>
      <c r="F240" s="44"/>
      <c r="G240" s="45"/>
      <c r="H240" s="41"/>
      <c r="I240" s="41"/>
      <c r="J240" s="41"/>
      <c r="K240" s="44"/>
      <c r="L240" s="46"/>
      <c r="M240" s="46"/>
      <c r="N240" s="47"/>
      <c r="O240" s="47"/>
      <c r="P240" s="48"/>
      <c r="Q240" s="44"/>
      <c r="R240" s="41"/>
      <c r="S240" s="44"/>
      <c r="T240" s="44"/>
      <c r="U240" s="44"/>
      <c r="V240" s="49"/>
      <c r="W240" s="49"/>
      <c r="X240" s="49"/>
      <c r="Y240" s="49"/>
      <c r="Z240" s="50"/>
      <c r="AE240" s="51"/>
      <c r="AF240" s="52"/>
      <c r="AG240" s="53"/>
      <c r="AH240" s="51"/>
      <c r="AI240" s="53"/>
      <c r="AK240" s="53"/>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40"/>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row>
    <row r="241" spans="2:100" s="23" customFormat="1">
      <c r="B241" s="41"/>
      <c r="C241" s="42"/>
      <c r="D241" s="43"/>
      <c r="E241" s="41"/>
      <c r="F241" s="44"/>
      <c r="G241" s="45"/>
      <c r="H241" s="41"/>
      <c r="I241" s="41"/>
      <c r="J241" s="41"/>
      <c r="K241" s="44"/>
      <c r="L241" s="46"/>
      <c r="M241" s="46"/>
      <c r="N241" s="47"/>
      <c r="O241" s="47"/>
      <c r="P241" s="48"/>
      <c r="Q241" s="44"/>
      <c r="R241" s="41"/>
      <c r="S241" s="44"/>
      <c r="T241" s="44"/>
      <c r="U241" s="44"/>
      <c r="V241" s="49"/>
      <c r="W241" s="49"/>
      <c r="X241" s="49"/>
      <c r="Y241" s="49"/>
      <c r="Z241" s="50"/>
      <c r="AE241" s="51"/>
      <c r="AF241" s="52"/>
      <c r="AG241" s="53"/>
      <c r="AH241" s="51"/>
      <c r="AI241" s="53"/>
      <c r="AK241" s="53"/>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40"/>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row>
    <row r="242" spans="2:100" s="23" customFormat="1">
      <c r="B242" s="41"/>
      <c r="C242" s="42"/>
      <c r="D242" s="43"/>
      <c r="E242" s="41"/>
      <c r="F242" s="44"/>
      <c r="G242" s="45"/>
      <c r="H242" s="41"/>
      <c r="I242" s="41"/>
      <c r="J242" s="41"/>
      <c r="K242" s="44"/>
      <c r="L242" s="46"/>
      <c r="M242" s="46"/>
      <c r="N242" s="47"/>
      <c r="O242" s="47"/>
      <c r="P242" s="48"/>
      <c r="Q242" s="44"/>
      <c r="R242" s="41"/>
      <c r="S242" s="44"/>
      <c r="T242" s="44"/>
      <c r="U242" s="44"/>
      <c r="V242" s="49"/>
      <c r="W242" s="49"/>
      <c r="X242" s="49"/>
      <c r="Y242" s="49"/>
      <c r="Z242" s="50"/>
      <c r="AE242" s="51"/>
      <c r="AF242" s="52"/>
      <c r="AG242" s="53"/>
      <c r="AH242" s="51"/>
      <c r="AI242" s="53"/>
      <c r="AK242" s="53"/>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40"/>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row>
    <row r="243" spans="2:100" s="23" customFormat="1">
      <c r="B243" s="41"/>
      <c r="C243" s="42"/>
      <c r="D243" s="43"/>
      <c r="E243" s="41"/>
      <c r="F243" s="44"/>
      <c r="G243" s="45"/>
      <c r="H243" s="41"/>
      <c r="I243" s="41"/>
      <c r="J243" s="41"/>
      <c r="K243" s="44"/>
      <c r="L243" s="46"/>
      <c r="M243" s="46"/>
      <c r="N243" s="47"/>
      <c r="O243" s="47"/>
      <c r="P243" s="48"/>
      <c r="Q243" s="44"/>
      <c r="R243" s="41"/>
      <c r="S243" s="44"/>
      <c r="T243" s="44"/>
      <c r="U243" s="44"/>
      <c r="V243" s="49"/>
      <c r="W243" s="49"/>
      <c r="X243" s="49"/>
      <c r="Y243" s="49"/>
      <c r="Z243" s="50"/>
      <c r="AE243" s="51"/>
      <c r="AF243" s="52"/>
      <c r="AG243" s="53"/>
      <c r="AH243" s="51"/>
      <c r="AI243" s="53"/>
      <c r="AK243" s="53"/>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40"/>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row>
    <row r="244" spans="2:100" s="23" customFormat="1">
      <c r="B244" s="41"/>
      <c r="C244" s="42"/>
      <c r="D244" s="43"/>
      <c r="E244" s="41"/>
      <c r="F244" s="44"/>
      <c r="G244" s="45"/>
      <c r="H244" s="41"/>
      <c r="I244" s="41"/>
      <c r="J244" s="41"/>
      <c r="K244" s="44"/>
      <c r="L244" s="46"/>
      <c r="M244" s="46"/>
      <c r="N244" s="47"/>
      <c r="O244" s="47"/>
      <c r="P244" s="48"/>
      <c r="Q244" s="44"/>
      <c r="R244" s="41"/>
      <c r="S244" s="44"/>
      <c r="T244" s="44"/>
      <c r="U244" s="44"/>
      <c r="V244" s="49"/>
      <c r="W244" s="49"/>
      <c r="X244" s="49"/>
      <c r="Y244" s="49"/>
      <c r="Z244" s="50"/>
      <c r="AE244" s="51"/>
      <c r="AF244" s="52"/>
      <c r="AG244" s="53"/>
      <c r="AH244" s="51"/>
      <c r="AI244" s="53"/>
      <c r="AK244" s="53"/>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40"/>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row>
    <row r="245" spans="2:100" s="23" customFormat="1">
      <c r="B245" s="41"/>
      <c r="C245" s="42"/>
      <c r="D245" s="43"/>
      <c r="E245" s="41"/>
      <c r="F245" s="44"/>
      <c r="G245" s="45"/>
      <c r="H245" s="41"/>
      <c r="I245" s="41"/>
      <c r="J245" s="41"/>
      <c r="K245" s="44"/>
      <c r="L245" s="46"/>
      <c r="M245" s="46"/>
      <c r="N245" s="47"/>
      <c r="O245" s="47"/>
      <c r="P245" s="48"/>
      <c r="Q245" s="44"/>
      <c r="R245" s="41"/>
      <c r="S245" s="44"/>
      <c r="T245" s="44"/>
      <c r="U245" s="44"/>
      <c r="V245" s="49"/>
      <c r="W245" s="49"/>
      <c r="X245" s="49"/>
      <c r="Y245" s="49"/>
      <c r="Z245" s="50"/>
      <c r="AE245" s="51"/>
      <c r="AF245" s="52"/>
      <c r="AG245" s="53"/>
      <c r="AH245" s="51"/>
      <c r="AI245" s="53"/>
      <c r="AK245" s="53"/>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40"/>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row>
    <row r="246" spans="2:100" s="23" customFormat="1">
      <c r="B246" s="41"/>
      <c r="C246" s="42"/>
      <c r="D246" s="43"/>
      <c r="E246" s="41"/>
      <c r="F246" s="44"/>
      <c r="G246" s="45"/>
      <c r="H246" s="41"/>
      <c r="I246" s="41"/>
      <c r="J246" s="41"/>
      <c r="K246" s="44"/>
      <c r="L246" s="46"/>
      <c r="M246" s="46"/>
      <c r="N246" s="47"/>
      <c r="O246" s="47"/>
      <c r="P246" s="48"/>
      <c r="Q246" s="44"/>
      <c r="R246" s="41"/>
      <c r="S246" s="44"/>
      <c r="T246" s="44"/>
      <c r="U246" s="44"/>
      <c r="V246" s="49"/>
      <c r="W246" s="49"/>
      <c r="X246" s="49"/>
      <c r="Y246" s="49"/>
      <c r="Z246" s="50"/>
      <c r="AE246" s="51"/>
      <c r="AF246" s="52"/>
      <c r="AG246" s="53"/>
      <c r="AH246" s="51"/>
      <c r="AI246" s="53"/>
      <c r="AK246" s="53"/>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40"/>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row>
    <row r="247" spans="2:100" s="23" customFormat="1">
      <c r="B247" s="41"/>
      <c r="C247" s="42"/>
      <c r="D247" s="43"/>
      <c r="E247" s="41"/>
      <c r="F247" s="44"/>
      <c r="G247" s="45"/>
      <c r="H247" s="41"/>
      <c r="I247" s="41"/>
      <c r="J247" s="41"/>
      <c r="K247" s="44"/>
      <c r="L247" s="46"/>
      <c r="M247" s="46"/>
      <c r="N247" s="47"/>
      <c r="O247" s="47"/>
      <c r="P247" s="48"/>
      <c r="Q247" s="44"/>
      <c r="R247" s="41"/>
      <c r="S247" s="44"/>
      <c r="T247" s="44"/>
      <c r="U247" s="44"/>
      <c r="V247" s="49"/>
      <c r="W247" s="49"/>
      <c r="X247" s="49"/>
      <c r="Y247" s="49"/>
      <c r="Z247" s="50"/>
      <c r="AE247" s="51"/>
      <c r="AF247" s="52"/>
      <c r="AG247" s="53"/>
      <c r="AH247" s="51"/>
      <c r="AI247" s="53"/>
      <c r="AK247" s="53"/>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40"/>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row>
    <row r="248" spans="2:100" s="23" customFormat="1">
      <c r="B248" s="41"/>
      <c r="C248" s="42"/>
      <c r="D248" s="43"/>
      <c r="E248" s="41"/>
      <c r="F248" s="44"/>
      <c r="G248" s="45"/>
      <c r="H248" s="41"/>
      <c r="I248" s="41"/>
      <c r="J248" s="41"/>
      <c r="K248" s="44"/>
      <c r="L248" s="46"/>
      <c r="M248" s="46"/>
      <c r="N248" s="47"/>
      <c r="O248" s="47"/>
      <c r="P248" s="48"/>
      <c r="Q248" s="44"/>
      <c r="R248" s="41"/>
      <c r="S248" s="44"/>
      <c r="T248" s="44"/>
      <c r="U248" s="44"/>
      <c r="V248" s="49"/>
      <c r="W248" s="49"/>
      <c r="X248" s="49"/>
      <c r="Y248" s="49"/>
      <c r="Z248" s="50"/>
      <c r="AE248" s="51"/>
      <c r="AF248" s="52"/>
      <c r="AG248" s="53"/>
      <c r="AH248" s="51"/>
      <c r="AI248" s="53"/>
      <c r="AK248" s="53"/>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40"/>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row>
    <row r="249" spans="2:100" s="23" customFormat="1">
      <c r="B249" s="41"/>
      <c r="C249" s="42"/>
      <c r="D249" s="43"/>
      <c r="E249" s="41"/>
      <c r="F249" s="44"/>
      <c r="G249" s="45"/>
      <c r="H249" s="41"/>
      <c r="I249" s="41"/>
      <c r="J249" s="41"/>
      <c r="K249" s="44"/>
      <c r="L249" s="46"/>
      <c r="M249" s="46"/>
      <c r="N249" s="47"/>
      <c r="O249" s="47"/>
      <c r="P249" s="48"/>
      <c r="Q249" s="44"/>
      <c r="R249" s="41"/>
      <c r="S249" s="44"/>
      <c r="T249" s="44"/>
      <c r="U249" s="44"/>
      <c r="V249" s="49"/>
      <c r="W249" s="49"/>
      <c r="X249" s="49"/>
      <c r="Y249" s="49"/>
      <c r="Z249" s="50"/>
      <c r="AE249" s="51"/>
      <c r="AF249" s="52"/>
      <c r="AG249" s="53"/>
      <c r="AH249" s="51"/>
      <c r="AI249" s="53"/>
      <c r="AK249" s="53"/>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40"/>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c r="CS249" s="24"/>
      <c r="CT249" s="24"/>
      <c r="CU249" s="24"/>
      <c r="CV249" s="24"/>
    </row>
    <row r="250" spans="2:100" s="23" customFormat="1">
      <c r="B250" s="41"/>
      <c r="C250" s="42"/>
      <c r="D250" s="43"/>
      <c r="E250" s="41"/>
      <c r="F250" s="44"/>
      <c r="G250" s="45"/>
      <c r="H250" s="41"/>
      <c r="I250" s="41"/>
      <c r="J250" s="41"/>
      <c r="K250" s="44"/>
      <c r="L250" s="46"/>
      <c r="M250" s="46"/>
      <c r="N250" s="47"/>
      <c r="O250" s="47"/>
      <c r="P250" s="48"/>
      <c r="Q250" s="44"/>
      <c r="R250" s="41"/>
      <c r="S250" s="44"/>
      <c r="T250" s="44"/>
      <c r="U250" s="44"/>
      <c r="V250" s="49"/>
      <c r="W250" s="49"/>
      <c r="X250" s="49"/>
      <c r="Y250" s="49"/>
      <c r="Z250" s="50"/>
      <c r="AE250" s="51"/>
      <c r="AF250" s="52"/>
      <c r="AG250" s="53"/>
      <c r="AH250" s="51"/>
      <c r="AI250" s="53"/>
      <c r="AK250" s="53"/>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40"/>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c r="CS250" s="24"/>
      <c r="CT250" s="24"/>
      <c r="CU250" s="24"/>
      <c r="CV250" s="24"/>
    </row>
    <row r="251" spans="2:100" s="23" customFormat="1">
      <c r="B251" s="41"/>
      <c r="C251" s="42"/>
      <c r="D251" s="43"/>
      <c r="E251" s="41"/>
      <c r="F251" s="44"/>
      <c r="G251" s="45"/>
      <c r="H251" s="41"/>
      <c r="I251" s="41"/>
      <c r="J251" s="41"/>
      <c r="K251" s="44"/>
      <c r="L251" s="46"/>
      <c r="M251" s="46"/>
      <c r="N251" s="47"/>
      <c r="O251" s="47"/>
      <c r="P251" s="48"/>
      <c r="Q251" s="44"/>
      <c r="R251" s="41"/>
      <c r="S251" s="44"/>
      <c r="T251" s="44"/>
      <c r="U251" s="44"/>
      <c r="V251" s="49"/>
      <c r="W251" s="49"/>
      <c r="X251" s="49"/>
      <c r="Y251" s="49"/>
      <c r="Z251" s="50"/>
      <c r="AE251" s="51"/>
      <c r="AF251" s="52"/>
      <c r="AG251" s="53"/>
      <c r="AH251" s="51"/>
      <c r="AI251" s="53"/>
      <c r="AK251" s="53"/>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40"/>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row>
    <row r="252" spans="2:100" s="23" customFormat="1">
      <c r="B252" s="41"/>
      <c r="C252" s="42"/>
      <c r="D252" s="43"/>
      <c r="E252" s="41"/>
      <c r="F252" s="44"/>
      <c r="G252" s="45"/>
      <c r="H252" s="41"/>
      <c r="I252" s="41"/>
      <c r="J252" s="41"/>
      <c r="K252" s="44"/>
      <c r="L252" s="46"/>
      <c r="M252" s="46"/>
      <c r="N252" s="47"/>
      <c r="O252" s="47"/>
      <c r="P252" s="48"/>
      <c r="Q252" s="44"/>
      <c r="R252" s="41"/>
      <c r="S252" s="44"/>
      <c r="T252" s="44"/>
      <c r="U252" s="44"/>
      <c r="V252" s="49"/>
      <c r="W252" s="49"/>
      <c r="X252" s="49"/>
      <c r="Y252" s="49"/>
      <c r="Z252" s="50"/>
      <c r="AE252" s="51"/>
      <c r="AF252" s="52"/>
      <c r="AG252" s="53"/>
      <c r="AH252" s="51"/>
      <c r="AI252" s="53"/>
      <c r="AK252" s="53"/>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40"/>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row>
    <row r="253" spans="2:100" s="23" customFormat="1">
      <c r="B253" s="41"/>
      <c r="C253" s="42"/>
      <c r="D253" s="43"/>
      <c r="E253" s="41"/>
      <c r="F253" s="44"/>
      <c r="G253" s="45"/>
      <c r="H253" s="41"/>
      <c r="I253" s="41"/>
      <c r="J253" s="41"/>
      <c r="K253" s="44"/>
      <c r="L253" s="46"/>
      <c r="M253" s="46"/>
      <c r="N253" s="47"/>
      <c r="O253" s="47"/>
      <c r="P253" s="48"/>
      <c r="Q253" s="44"/>
      <c r="R253" s="41"/>
      <c r="S253" s="44"/>
      <c r="T253" s="44"/>
      <c r="U253" s="44"/>
      <c r="V253" s="49"/>
      <c r="W253" s="49"/>
      <c r="X253" s="49"/>
      <c r="Y253" s="49"/>
      <c r="Z253" s="50"/>
      <c r="AE253" s="51"/>
      <c r="AF253" s="52"/>
      <c r="AG253" s="53"/>
      <c r="AH253" s="51"/>
      <c r="AI253" s="53"/>
      <c r="AK253" s="53"/>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40"/>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row>
    <row r="254" spans="2:100" s="23" customFormat="1">
      <c r="B254" s="41"/>
      <c r="C254" s="42"/>
      <c r="D254" s="43"/>
      <c r="E254" s="41"/>
      <c r="F254" s="44"/>
      <c r="G254" s="45"/>
      <c r="H254" s="41"/>
      <c r="I254" s="41"/>
      <c r="J254" s="41"/>
      <c r="K254" s="44"/>
      <c r="L254" s="46"/>
      <c r="M254" s="46"/>
      <c r="N254" s="47"/>
      <c r="O254" s="47"/>
      <c r="P254" s="48"/>
      <c r="Q254" s="44"/>
      <c r="R254" s="41"/>
      <c r="S254" s="44"/>
      <c r="T254" s="44"/>
      <c r="U254" s="44"/>
      <c r="V254" s="49"/>
      <c r="W254" s="49"/>
      <c r="X254" s="49"/>
      <c r="Y254" s="49"/>
      <c r="Z254" s="50"/>
      <c r="AE254" s="51"/>
      <c r="AF254" s="52"/>
      <c r="AG254" s="53"/>
      <c r="AH254" s="51"/>
      <c r="AI254" s="53"/>
      <c r="AK254" s="53"/>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40"/>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row>
    <row r="255" spans="2:100" s="23" customFormat="1">
      <c r="B255" s="41"/>
      <c r="C255" s="42"/>
      <c r="D255" s="43"/>
      <c r="E255" s="41"/>
      <c r="F255" s="44"/>
      <c r="G255" s="45"/>
      <c r="H255" s="41"/>
      <c r="I255" s="41"/>
      <c r="J255" s="41"/>
      <c r="K255" s="44"/>
      <c r="L255" s="46"/>
      <c r="M255" s="46"/>
      <c r="N255" s="47"/>
      <c r="O255" s="47"/>
      <c r="P255" s="48"/>
      <c r="Q255" s="44"/>
      <c r="R255" s="41"/>
      <c r="S255" s="44"/>
      <c r="T255" s="44"/>
      <c r="U255" s="44"/>
      <c r="V255" s="49"/>
      <c r="W255" s="49"/>
      <c r="X255" s="49"/>
      <c r="Y255" s="49"/>
      <c r="Z255" s="50"/>
      <c r="AE255" s="51"/>
      <c r="AF255" s="52"/>
      <c r="AG255" s="53"/>
      <c r="AH255" s="51"/>
      <c r="AI255" s="53"/>
      <c r="AK255" s="53"/>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40"/>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row>
    <row r="256" spans="2:100" s="23" customFormat="1">
      <c r="B256" s="41"/>
      <c r="C256" s="42"/>
      <c r="D256" s="43"/>
      <c r="E256" s="41"/>
      <c r="F256" s="44"/>
      <c r="G256" s="45"/>
      <c r="H256" s="41"/>
      <c r="I256" s="41"/>
      <c r="J256" s="41"/>
      <c r="K256" s="44"/>
      <c r="L256" s="46"/>
      <c r="M256" s="46"/>
      <c r="N256" s="47"/>
      <c r="O256" s="47"/>
      <c r="P256" s="48"/>
      <c r="Q256" s="44"/>
      <c r="R256" s="41"/>
      <c r="S256" s="44"/>
      <c r="T256" s="44"/>
      <c r="U256" s="44"/>
      <c r="V256" s="49"/>
      <c r="W256" s="49"/>
      <c r="X256" s="49"/>
      <c r="Y256" s="49"/>
      <c r="Z256" s="50"/>
      <c r="AE256" s="51"/>
      <c r="AF256" s="52"/>
      <c r="AG256" s="53"/>
      <c r="AH256" s="51"/>
      <c r="AI256" s="53"/>
      <c r="AK256" s="53"/>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40"/>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row>
    <row r="257" spans="2:100" s="23" customFormat="1">
      <c r="B257" s="41"/>
      <c r="C257" s="42"/>
      <c r="D257" s="43"/>
      <c r="E257" s="41"/>
      <c r="F257" s="44"/>
      <c r="G257" s="45"/>
      <c r="H257" s="41"/>
      <c r="I257" s="41"/>
      <c r="J257" s="41"/>
      <c r="K257" s="44"/>
      <c r="L257" s="46"/>
      <c r="M257" s="46"/>
      <c r="N257" s="47"/>
      <c r="O257" s="47"/>
      <c r="P257" s="48"/>
      <c r="Q257" s="44"/>
      <c r="R257" s="41"/>
      <c r="S257" s="44"/>
      <c r="T257" s="44"/>
      <c r="U257" s="44"/>
      <c r="V257" s="49"/>
      <c r="W257" s="49"/>
      <c r="X257" s="49"/>
      <c r="Y257" s="49"/>
      <c r="Z257" s="50"/>
      <c r="AE257" s="51"/>
      <c r="AF257" s="52"/>
      <c r="AG257" s="53"/>
      <c r="AH257" s="51"/>
      <c r="AI257" s="53"/>
      <c r="AK257" s="53"/>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40"/>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row>
    <row r="258" spans="2:100" s="23" customFormat="1">
      <c r="B258" s="41"/>
      <c r="C258" s="42"/>
      <c r="D258" s="43"/>
      <c r="E258" s="41"/>
      <c r="F258" s="44"/>
      <c r="G258" s="45"/>
      <c r="H258" s="41"/>
      <c r="I258" s="41"/>
      <c r="J258" s="41"/>
      <c r="K258" s="44"/>
      <c r="L258" s="46"/>
      <c r="M258" s="46"/>
      <c r="N258" s="47"/>
      <c r="O258" s="47"/>
      <c r="P258" s="48"/>
      <c r="Q258" s="44"/>
      <c r="R258" s="41"/>
      <c r="S258" s="44"/>
      <c r="T258" s="44"/>
      <c r="U258" s="44"/>
      <c r="V258" s="49"/>
      <c r="W258" s="49"/>
      <c r="X258" s="49"/>
      <c r="Y258" s="49"/>
      <c r="Z258" s="50"/>
      <c r="AE258" s="51"/>
      <c r="AF258" s="52"/>
      <c r="AG258" s="53"/>
      <c r="AH258" s="51"/>
      <c r="AI258" s="53"/>
      <c r="AK258" s="53"/>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40"/>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row>
    <row r="259" spans="2:100" s="23" customFormat="1">
      <c r="B259" s="41"/>
      <c r="C259" s="42"/>
      <c r="D259" s="43"/>
      <c r="E259" s="41"/>
      <c r="F259" s="44"/>
      <c r="G259" s="45"/>
      <c r="H259" s="41"/>
      <c r="I259" s="41"/>
      <c r="J259" s="41"/>
      <c r="K259" s="44"/>
      <c r="L259" s="46"/>
      <c r="M259" s="46"/>
      <c r="N259" s="47"/>
      <c r="O259" s="47"/>
      <c r="P259" s="48"/>
      <c r="Q259" s="44"/>
      <c r="R259" s="41"/>
      <c r="S259" s="44"/>
      <c r="T259" s="44"/>
      <c r="U259" s="44"/>
      <c r="V259" s="49"/>
      <c r="W259" s="49"/>
      <c r="X259" s="49"/>
      <c r="Y259" s="49"/>
      <c r="Z259" s="50"/>
      <c r="AE259" s="51"/>
      <c r="AF259" s="52"/>
      <c r="AG259" s="53"/>
      <c r="AH259" s="51"/>
      <c r="AI259" s="53"/>
      <c r="AK259" s="53"/>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40"/>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row>
    <row r="260" spans="2:100" s="23" customFormat="1">
      <c r="B260" s="41"/>
      <c r="C260" s="42"/>
      <c r="D260" s="43"/>
      <c r="E260" s="41"/>
      <c r="F260" s="44"/>
      <c r="G260" s="45"/>
      <c r="H260" s="41"/>
      <c r="I260" s="41"/>
      <c r="J260" s="41"/>
      <c r="K260" s="44"/>
      <c r="L260" s="46"/>
      <c r="M260" s="46"/>
      <c r="N260" s="47"/>
      <c r="O260" s="47"/>
      <c r="P260" s="48"/>
      <c r="Q260" s="44"/>
      <c r="R260" s="41"/>
      <c r="S260" s="44"/>
      <c r="T260" s="44"/>
      <c r="U260" s="44"/>
      <c r="V260" s="49"/>
      <c r="W260" s="49"/>
      <c r="X260" s="49"/>
      <c r="Y260" s="49"/>
      <c r="Z260" s="50"/>
      <c r="AE260" s="51"/>
      <c r="AF260" s="52"/>
      <c r="AG260" s="53"/>
      <c r="AH260" s="51"/>
      <c r="AI260" s="53"/>
      <c r="AK260" s="53"/>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40"/>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row>
    <row r="261" spans="2:100" s="23" customFormat="1">
      <c r="B261" s="41"/>
      <c r="C261" s="42"/>
      <c r="D261" s="43"/>
      <c r="E261" s="41"/>
      <c r="F261" s="44"/>
      <c r="G261" s="45"/>
      <c r="H261" s="41"/>
      <c r="I261" s="41"/>
      <c r="J261" s="41"/>
      <c r="K261" s="44"/>
      <c r="L261" s="46"/>
      <c r="M261" s="46"/>
      <c r="N261" s="47"/>
      <c r="O261" s="47"/>
      <c r="P261" s="48"/>
      <c r="Q261" s="44"/>
      <c r="R261" s="41"/>
      <c r="S261" s="44"/>
      <c r="T261" s="44"/>
      <c r="U261" s="44"/>
      <c r="V261" s="49"/>
      <c r="W261" s="49"/>
      <c r="X261" s="49"/>
      <c r="Y261" s="49"/>
      <c r="Z261" s="50"/>
      <c r="AE261" s="51"/>
      <c r="AF261" s="52"/>
      <c r="AG261" s="53"/>
      <c r="AH261" s="51"/>
      <c r="AI261" s="53"/>
      <c r="AK261" s="53"/>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40"/>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row>
    <row r="262" spans="2:100" s="23" customFormat="1">
      <c r="B262" s="41"/>
      <c r="C262" s="42"/>
      <c r="D262" s="43"/>
      <c r="E262" s="41"/>
      <c r="F262" s="44"/>
      <c r="G262" s="45"/>
      <c r="H262" s="41"/>
      <c r="I262" s="41"/>
      <c r="J262" s="41"/>
      <c r="K262" s="44"/>
      <c r="L262" s="46"/>
      <c r="M262" s="46"/>
      <c r="N262" s="47"/>
      <c r="O262" s="47"/>
      <c r="P262" s="48"/>
      <c r="Q262" s="44"/>
      <c r="R262" s="41"/>
      <c r="S262" s="44"/>
      <c r="T262" s="44"/>
      <c r="U262" s="44"/>
      <c r="V262" s="49"/>
      <c r="W262" s="49"/>
      <c r="X262" s="49"/>
      <c r="Y262" s="49"/>
      <c r="Z262" s="50"/>
      <c r="AE262" s="51"/>
      <c r="AF262" s="52"/>
      <c r="AG262" s="53"/>
      <c r="AH262" s="51"/>
      <c r="AI262" s="53"/>
      <c r="AK262" s="53"/>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40"/>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row>
    <row r="263" spans="2:100" s="23" customFormat="1">
      <c r="B263" s="41"/>
      <c r="C263" s="42"/>
      <c r="D263" s="43"/>
      <c r="E263" s="41"/>
      <c r="F263" s="44"/>
      <c r="G263" s="45"/>
      <c r="H263" s="41"/>
      <c r="I263" s="41"/>
      <c r="J263" s="41"/>
      <c r="K263" s="44"/>
      <c r="L263" s="46"/>
      <c r="M263" s="46"/>
      <c r="N263" s="47"/>
      <c r="O263" s="47"/>
      <c r="P263" s="48"/>
      <c r="Q263" s="44"/>
      <c r="R263" s="41"/>
      <c r="S263" s="44"/>
      <c r="T263" s="44"/>
      <c r="U263" s="44"/>
      <c r="V263" s="49"/>
      <c r="W263" s="49"/>
      <c r="X263" s="49"/>
      <c r="Y263" s="49"/>
      <c r="Z263" s="50"/>
      <c r="AE263" s="51"/>
      <c r="AF263" s="52"/>
      <c r="AG263" s="53"/>
      <c r="AH263" s="51"/>
      <c r="AI263" s="53"/>
      <c r="AK263" s="53"/>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40"/>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row>
    <row r="264" spans="2:100" s="23" customFormat="1">
      <c r="B264" s="41"/>
      <c r="C264" s="42"/>
      <c r="D264" s="43"/>
      <c r="E264" s="41"/>
      <c r="F264" s="44"/>
      <c r="G264" s="45"/>
      <c r="H264" s="41"/>
      <c r="I264" s="41"/>
      <c r="J264" s="41"/>
      <c r="K264" s="44"/>
      <c r="L264" s="46"/>
      <c r="M264" s="46"/>
      <c r="N264" s="47"/>
      <c r="O264" s="47"/>
      <c r="P264" s="48"/>
      <c r="Q264" s="44"/>
      <c r="R264" s="41"/>
      <c r="S264" s="44"/>
      <c r="T264" s="44"/>
      <c r="U264" s="44"/>
      <c r="V264" s="49"/>
      <c r="W264" s="49"/>
      <c r="X264" s="49"/>
      <c r="Y264" s="49"/>
      <c r="Z264" s="50"/>
      <c r="AE264" s="51"/>
      <c r="AF264" s="52"/>
      <c r="AG264" s="53"/>
      <c r="AH264" s="51"/>
      <c r="AI264" s="53"/>
      <c r="AK264" s="53"/>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40"/>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row>
    <row r="265" spans="2:100" s="23" customFormat="1">
      <c r="B265" s="41"/>
      <c r="C265" s="42"/>
      <c r="D265" s="43"/>
      <c r="E265" s="41"/>
      <c r="F265" s="44"/>
      <c r="G265" s="45"/>
      <c r="H265" s="41"/>
      <c r="I265" s="41"/>
      <c r="J265" s="41"/>
      <c r="K265" s="44"/>
      <c r="L265" s="46"/>
      <c r="M265" s="46"/>
      <c r="N265" s="47"/>
      <c r="O265" s="47"/>
      <c r="P265" s="48"/>
      <c r="Q265" s="44"/>
      <c r="R265" s="41"/>
      <c r="S265" s="44"/>
      <c r="T265" s="44"/>
      <c r="U265" s="44"/>
      <c r="V265" s="49"/>
      <c r="W265" s="49"/>
      <c r="X265" s="49"/>
      <c r="Y265" s="49"/>
      <c r="Z265" s="50"/>
      <c r="AE265" s="51"/>
      <c r="AF265" s="52"/>
      <c r="AG265" s="53"/>
      <c r="AH265" s="51"/>
      <c r="AI265" s="53"/>
      <c r="AK265" s="53"/>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40"/>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row>
    <row r="266" spans="2:100" s="23" customFormat="1">
      <c r="B266" s="41"/>
      <c r="C266" s="42"/>
      <c r="D266" s="43"/>
      <c r="E266" s="41"/>
      <c r="F266" s="44"/>
      <c r="G266" s="45"/>
      <c r="H266" s="41"/>
      <c r="I266" s="41"/>
      <c r="J266" s="41"/>
      <c r="K266" s="44"/>
      <c r="L266" s="46"/>
      <c r="M266" s="46"/>
      <c r="N266" s="47"/>
      <c r="O266" s="47"/>
      <c r="P266" s="48"/>
      <c r="Q266" s="44"/>
      <c r="R266" s="41"/>
      <c r="S266" s="44"/>
      <c r="T266" s="44"/>
      <c r="U266" s="44"/>
      <c r="V266" s="49"/>
      <c r="W266" s="49"/>
      <c r="X266" s="49"/>
      <c r="Y266" s="49"/>
      <c r="Z266" s="50"/>
      <c r="AE266" s="51"/>
      <c r="AF266" s="52"/>
      <c r="AG266" s="53"/>
      <c r="AH266" s="51"/>
      <c r="AI266" s="53"/>
      <c r="AK266" s="53"/>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40"/>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row>
    <row r="267" spans="2:100" s="23" customFormat="1">
      <c r="B267" s="41"/>
      <c r="C267" s="42"/>
      <c r="D267" s="43"/>
      <c r="E267" s="41"/>
      <c r="F267" s="44"/>
      <c r="G267" s="45"/>
      <c r="H267" s="41"/>
      <c r="I267" s="41"/>
      <c r="J267" s="41"/>
      <c r="K267" s="44"/>
      <c r="L267" s="46"/>
      <c r="M267" s="46"/>
      <c r="N267" s="47"/>
      <c r="O267" s="47"/>
      <c r="P267" s="48"/>
      <c r="Q267" s="44"/>
      <c r="R267" s="41"/>
      <c r="S267" s="44"/>
      <c r="T267" s="44"/>
      <c r="U267" s="44"/>
      <c r="V267" s="49"/>
      <c r="W267" s="49"/>
      <c r="X267" s="49"/>
      <c r="Y267" s="49"/>
      <c r="Z267" s="50"/>
      <c r="AE267" s="51"/>
      <c r="AF267" s="52"/>
      <c r="AG267" s="53"/>
      <c r="AH267" s="51"/>
      <c r="AI267" s="53"/>
      <c r="AK267" s="53"/>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40"/>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row>
    <row r="268" spans="2:100" s="23" customFormat="1">
      <c r="B268" s="41"/>
      <c r="C268" s="42"/>
      <c r="D268" s="43"/>
      <c r="E268" s="41"/>
      <c r="F268" s="44"/>
      <c r="G268" s="45"/>
      <c r="H268" s="41"/>
      <c r="I268" s="41"/>
      <c r="J268" s="41"/>
      <c r="K268" s="44"/>
      <c r="L268" s="46"/>
      <c r="M268" s="46"/>
      <c r="N268" s="47"/>
      <c r="O268" s="47"/>
      <c r="P268" s="48"/>
      <c r="Q268" s="44"/>
      <c r="R268" s="41"/>
      <c r="S268" s="44"/>
      <c r="T268" s="44"/>
      <c r="U268" s="44"/>
      <c r="V268" s="49"/>
      <c r="W268" s="49"/>
      <c r="X268" s="49"/>
      <c r="Y268" s="49"/>
      <c r="Z268" s="50"/>
      <c r="AE268" s="51"/>
      <c r="AF268" s="52"/>
      <c r="AG268" s="53"/>
      <c r="AH268" s="51"/>
      <c r="AI268" s="53"/>
      <c r="AK268" s="53"/>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40"/>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row>
    <row r="269" spans="2:100" s="23" customFormat="1">
      <c r="B269" s="41"/>
      <c r="C269" s="42"/>
      <c r="D269" s="43"/>
      <c r="E269" s="41"/>
      <c r="F269" s="44"/>
      <c r="G269" s="45"/>
      <c r="H269" s="41"/>
      <c r="I269" s="41"/>
      <c r="J269" s="41"/>
      <c r="K269" s="44"/>
      <c r="L269" s="46"/>
      <c r="M269" s="46"/>
      <c r="N269" s="47"/>
      <c r="O269" s="47"/>
      <c r="P269" s="48"/>
      <c r="Q269" s="44"/>
      <c r="R269" s="41"/>
      <c r="S269" s="44"/>
      <c r="T269" s="44"/>
      <c r="U269" s="44"/>
      <c r="V269" s="49"/>
      <c r="W269" s="49"/>
      <c r="X269" s="49"/>
      <c r="Y269" s="49"/>
      <c r="Z269" s="50"/>
      <c r="AE269" s="51"/>
      <c r="AF269" s="52"/>
      <c r="AG269" s="53"/>
      <c r="AH269" s="51"/>
      <c r="AI269" s="53"/>
      <c r="AK269" s="53"/>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40"/>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row>
    <row r="270" spans="2:100" s="23" customFormat="1">
      <c r="B270" s="41"/>
      <c r="C270" s="42"/>
      <c r="D270" s="43"/>
      <c r="E270" s="41"/>
      <c r="F270" s="44"/>
      <c r="G270" s="45"/>
      <c r="H270" s="41"/>
      <c r="I270" s="41"/>
      <c r="J270" s="41"/>
      <c r="K270" s="44"/>
      <c r="L270" s="46"/>
      <c r="M270" s="46"/>
      <c r="N270" s="47"/>
      <c r="O270" s="47"/>
      <c r="P270" s="48"/>
      <c r="Q270" s="44"/>
      <c r="R270" s="41"/>
      <c r="S270" s="44"/>
      <c r="T270" s="44"/>
      <c r="U270" s="44"/>
      <c r="V270" s="49"/>
      <c r="W270" s="49"/>
      <c r="X270" s="49"/>
      <c r="Y270" s="49"/>
      <c r="Z270" s="50"/>
      <c r="AE270" s="51"/>
      <c r="AF270" s="52"/>
      <c r="AG270" s="53"/>
      <c r="AH270" s="51"/>
      <c r="AI270" s="53"/>
      <c r="AK270" s="53"/>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40"/>
      <c r="BT270" s="24"/>
      <c r="BU270" s="24"/>
      <c r="BV270" s="24"/>
      <c r="BW270" s="24"/>
      <c r="BX270" s="24"/>
      <c r="BY270" s="24"/>
      <c r="BZ270" s="24"/>
      <c r="CA270" s="24"/>
      <c r="CB270" s="24"/>
      <c r="CC270" s="24"/>
      <c r="CD270" s="24"/>
      <c r="CE270" s="24"/>
      <c r="CF270" s="24"/>
      <c r="CG270" s="24"/>
      <c r="CH270" s="24"/>
      <c r="CI270" s="24"/>
      <c r="CJ270" s="24"/>
      <c r="CK270" s="24"/>
      <c r="CL270" s="24"/>
      <c r="CM270" s="24"/>
      <c r="CN270" s="24"/>
      <c r="CO270" s="24"/>
      <c r="CP270" s="24"/>
      <c r="CQ270" s="24"/>
      <c r="CR270" s="24"/>
      <c r="CS270" s="24"/>
      <c r="CT270" s="24"/>
      <c r="CU270" s="24"/>
      <c r="CV270" s="24"/>
    </row>
    <row r="271" spans="2:100" s="23" customFormat="1">
      <c r="B271" s="41"/>
      <c r="C271" s="42"/>
      <c r="D271" s="43"/>
      <c r="E271" s="41"/>
      <c r="F271" s="44"/>
      <c r="G271" s="45"/>
      <c r="H271" s="41"/>
      <c r="I271" s="41"/>
      <c r="J271" s="41"/>
      <c r="K271" s="44"/>
      <c r="L271" s="46"/>
      <c r="M271" s="46"/>
      <c r="N271" s="47"/>
      <c r="O271" s="47"/>
      <c r="P271" s="48"/>
      <c r="Q271" s="44"/>
      <c r="R271" s="41"/>
      <c r="S271" s="44"/>
      <c r="T271" s="44"/>
      <c r="U271" s="44"/>
      <c r="V271" s="49"/>
      <c r="W271" s="49"/>
      <c r="X271" s="49"/>
      <c r="Y271" s="49"/>
      <c r="Z271" s="50"/>
      <c r="AE271" s="51"/>
      <c r="AF271" s="52"/>
      <c r="AG271" s="53"/>
      <c r="AH271" s="51"/>
      <c r="AI271" s="53"/>
      <c r="AK271" s="53"/>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40"/>
      <c r="BT271" s="24"/>
      <c r="BU271" s="24"/>
      <c r="BV271" s="24"/>
      <c r="BW271" s="24"/>
      <c r="BX271" s="24"/>
      <c r="BY271" s="24"/>
      <c r="BZ271" s="24"/>
      <c r="CA271" s="24"/>
      <c r="CB271" s="24"/>
      <c r="CC271" s="24"/>
      <c r="CD271" s="24"/>
      <c r="CE271" s="24"/>
      <c r="CF271" s="24"/>
      <c r="CG271" s="24"/>
      <c r="CH271" s="24"/>
      <c r="CI271" s="24"/>
      <c r="CJ271" s="24"/>
      <c r="CK271" s="24"/>
      <c r="CL271" s="24"/>
      <c r="CM271" s="24"/>
      <c r="CN271" s="24"/>
      <c r="CO271" s="24"/>
      <c r="CP271" s="24"/>
      <c r="CQ271" s="24"/>
      <c r="CR271" s="24"/>
      <c r="CS271" s="24"/>
      <c r="CT271" s="24"/>
      <c r="CU271" s="24"/>
      <c r="CV271" s="24"/>
    </row>
    <row r="272" spans="2:100" s="23" customFormat="1">
      <c r="B272" s="41"/>
      <c r="C272" s="42"/>
      <c r="D272" s="43"/>
      <c r="E272" s="41"/>
      <c r="F272" s="44"/>
      <c r="G272" s="45"/>
      <c r="H272" s="41"/>
      <c r="I272" s="41"/>
      <c r="J272" s="41"/>
      <c r="K272" s="44"/>
      <c r="L272" s="46"/>
      <c r="M272" s="46"/>
      <c r="N272" s="47"/>
      <c r="O272" s="47"/>
      <c r="P272" s="48"/>
      <c r="Q272" s="44"/>
      <c r="R272" s="41"/>
      <c r="S272" s="44"/>
      <c r="T272" s="44"/>
      <c r="U272" s="44"/>
      <c r="V272" s="49"/>
      <c r="W272" s="49"/>
      <c r="X272" s="49"/>
      <c r="Y272" s="49"/>
      <c r="Z272" s="50"/>
      <c r="AE272" s="51"/>
      <c r="AF272" s="52"/>
      <c r="AG272" s="53"/>
      <c r="AH272" s="51"/>
      <c r="AI272" s="53"/>
      <c r="AK272" s="53"/>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40"/>
      <c r="BT272" s="24"/>
      <c r="BU272" s="24"/>
      <c r="BV272" s="24"/>
      <c r="BW272" s="24"/>
      <c r="BX272" s="24"/>
      <c r="BY272" s="24"/>
      <c r="BZ272" s="24"/>
      <c r="CA272" s="24"/>
      <c r="CB272" s="24"/>
      <c r="CC272" s="24"/>
      <c r="CD272" s="24"/>
      <c r="CE272" s="24"/>
      <c r="CF272" s="24"/>
      <c r="CG272" s="24"/>
      <c r="CH272" s="24"/>
      <c r="CI272" s="24"/>
      <c r="CJ272" s="24"/>
      <c r="CK272" s="24"/>
      <c r="CL272" s="24"/>
      <c r="CM272" s="24"/>
      <c r="CN272" s="24"/>
      <c r="CO272" s="24"/>
      <c r="CP272" s="24"/>
      <c r="CQ272" s="24"/>
      <c r="CR272" s="24"/>
      <c r="CS272" s="24"/>
      <c r="CT272" s="24"/>
      <c r="CU272" s="24"/>
      <c r="CV272" s="24"/>
    </row>
    <row r="273" spans="2:100" s="23" customFormat="1">
      <c r="B273" s="41"/>
      <c r="C273" s="42"/>
      <c r="D273" s="43"/>
      <c r="E273" s="41"/>
      <c r="F273" s="44"/>
      <c r="G273" s="45"/>
      <c r="H273" s="41"/>
      <c r="I273" s="41"/>
      <c r="J273" s="41"/>
      <c r="K273" s="44"/>
      <c r="L273" s="46"/>
      <c r="M273" s="46"/>
      <c r="N273" s="47"/>
      <c r="O273" s="47"/>
      <c r="P273" s="48"/>
      <c r="Q273" s="44"/>
      <c r="R273" s="41"/>
      <c r="S273" s="44"/>
      <c r="T273" s="44"/>
      <c r="U273" s="44"/>
      <c r="V273" s="49"/>
      <c r="W273" s="49"/>
      <c r="X273" s="49"/>
      <c r="Y273" s="49"/>
      <c r="Z273" s="50"/>
      <c r="AE273" s="51"/>
      <c r="AF273" s="52"/>
      <c r="AG273" s="53"/>
      <c r="AH273" s="51"/>
      <c r="AI273" s="53"/>
      <c r="AK273" s="53"/>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40"/>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row>
    <row r="274" spans="2:100" s="23" customFormat="1">
      <c r="B274" s="41"/>
      <c r="C274" s="42"/>
      <c r="D274" s="43"/>
      <c r="E274" s="41"/>
      <c r="F274" s="44"/>
      <c r="G274" s="45"/>
      <c r="H274" s="41"/>
      <c r="I274" s="41"/>
      <c r="J274" s="41"/>
      <c r="K274" s="44"/>
      <c r="L274" s="46"/>
      <c r="M274" s="46"/>
      <c r="N274" s="47"/>
      <c r="O274" s="47"/>
      <c r="P274" s="48"/>
      <c r="Q274" s="44"/>
      <c r="R274" s="41"/>
      <c r="S274" s="44"/>
      <c r="T274" s="44"/>
      <c r="U274" s="44"/>
      <c r="V274" s="49"/>
      <c r="W274" s="49"/>
      <c r="X274" s="49"/>
      <c r="Y274" s="49"/>
      <c r="Z274" s="50"/>
      <c r="AE274" s="51"/>
      <c r="AF274" s="52"/>
      <c r="AG274" s="53"/>
      <c r="AH274" s="51"/>
      <c r="AI274" s="53"/>
      <c r="AK274" s="53"/>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40"/>
      <c r="BT274" s="24"/>
      <c r="BU274" s="24"/>
      <c r="BV274" s="24"/>
      <c r="BW274" s="24"/>
      <c r="BX274" s="24"/>
      <c r="BY274" s="24"/>
      <c r="BZ274" s="24"/>
      <c r="CA274" s="24"/>
      <c r="CB274" s="24"/>
      <c r="CC274" s="24"/>
      <c r="CD274" s="24"/>
      <c r="CE274" s="24"/>
      <c r="CF274" s="24"/>
      <c r="CG274" s="24"/>
      <c r="CH274" s="24"/>
      <c r="CI274" s="24"/>
      <c r="CJ274" s="24"/>
      <c r="CK274" s="24"/>
      <c r="CL274" s="24"/>
      <c r="CM274" s="24"/>
      <c r="CN274" s="24"/>
      <c r="CO274" s="24"/>
      <c r="CP274" s="24"/>
      <c r="CQ274" s="24"/>
      <c r="CR274" s="24"/>
      <c r="CS274" s="24"/>
      <c r="CT274" s="24"/>
      <c r="CU274" s="24"/>
      <c r="CV274" s="24"/>
    </row>
    <row r="275" spans="2:100" s="23" customFormat="1">
      <c r="B275" s="41"/>
      <c r="C275" s="42"/>
      <c r="D275" s="43"/>
      <c r="E275" s="41"/>
      <c r="F275" s="44"/>
      <c r="G275" s="45"/>
      <c r="H275" s="41"/>
      <c r="I275" s="41"/>
      <c r="J275" s="41"/>
      <c r="K275" s="44"/>
      <c r="L275" s="46"/>
      <c r="M275" s="46"/>
      <c r="N275" s="47"/>
      <c r="O275" s="47"/>
      <c r="P275" s="48"/>
      <c r="Q275" s="44"/>
      <c r="R275" s="41"/>
      <c r="S275" s="44"/>
      <c r="T275" s="44"/>
      <c r="U275" s="44"/>
      <c r="V275" s="49"/>
      <c r="W275" s="49"/>
      <c r="X275" s="49"/>
      <c r="Y275" s="49"/>
      <c r="Z275" s="50"/>
      <c r="AE275" s="51"/>
      <c r="AF275" s="52"/>
      <c r="AG275" s="53"/>
      <c r="AH275" s="51"/>
      <c r="AI275" s="53"/>
      <c r="AK275" s="53"/>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40"/>
      <c r="BT275" s="24"/>
      <c r="BU275" s="24"/>
      <c r="BV275" s="24"/>
      <c r="BW275" s="24"/>
      <c r="BX275" s="24"/>
      <c r="BY275" s="24"/>
      <c r="BZ275" s="24"/>
      <c r="CA275" s="24"/>
      <c r="CB275" s="24"/>
      <c r="CC275" s="24"/>
      <c r="CD275" s="24"/>
      <c r="CE275" s="24"/>
      <c r="CF275" s="24"/>
      <c r="CG275" s="24"/>
      <c r="CH275" s="24"/>
      <c r="CI275" s="24"/>
      <c r="CJ275" s="24"/>
      <c r="CK275" s="24"/>
      <c r="CL275" s="24"/>
      <c r="CM275" s="24"/>
      <c r="CN275" s="24"/>
      <c r="CO275" s="24"/>
      <c r="CP275" s="24"/>
      <c r="CQ275" s="24"/>
      <c r="CR275" s="24"/>
      <c r="CS275" s="24"/>
      <c r="CT275" s="24"/>
      <c r="CU275" s="24"/>
      <c r="CV275" s="24"/>
    </row>
    <row r="276" spans="2:100" s="23" customFormat="1">
      <c r="B276" s="41"/>
      <c r="C276" s="42"/>
      <c r="D276" s="43"/>
      <c r="E276" s="41"/>
      <c r="F276" s="44"/>
      <c r="G276" s="45"/>
      <c r="H276" s="41"/>
      <c r="I276" s="41"/>
      <c r="J276" s="41"/>
      <c r="K276" s="44"/>
      <c r="L276" s="46"/>
      <c r="M276" s="46"/>
      <c r="N276" s="47"/>
      <c r="O276" s="47"/>
      <c r="P276" s="48"/>
      <c r="Q276" s="44"/>
      <c r="R276" s="41"/>
      <c r="S276" s="44"/>
      <c r="T276" s="44"/>
      <c r="U276" s="44"/>
      <c r="V276" s="49"/>
      <c r="W276" s="49"/>
      <c r="X276" s="49"/>
      <c r="Y276" s="49"/>
      <c r="Z276" s="50"/>
      <c r="AE276" s="51"/>
      <c r="AF276" s="52"/>
      <c r="AG276" s="53"/>
      <c r="AH276" s="51"/>
      <c r="AI276" s="53"/>
      <c r="AK276" s="53"/>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40"/>
      <c r="BT276" s="24"/>
      <c r="BU276" s="24"/>
      <c r="BV276" s="24"/>
      <c r="BW276" s="24"/>
      <c r="BX276" s="24"/>
      <c r="BY276" s="24"/>
      <c r="BZ276" s="24"/>
      <c r="CA276" s="24"/>
      <c r="CB276" s="24"/>
      <c r="CC276" s="24"/>
      <c r="CD276" s="24"/>
      <c r="CE276" s="24"/>
      <c r="CF276" s="24"/>
      <c r="CG276" s="24"/>
      <c r="CH276" s="24"/>
      <c r="CI276" s="24"/>
      <c r="CJ276" s="24"/>
      <c r="CK276" s="24"/>
      <c r="CL276" s="24"/>
      <c r="CM276" s="24"/>
      <c r="CN276" s="24"/>
      <c r="CO276" s="24"/>
      <c r="CP276" s="24"/>
      <c r="CQ276" s="24"/>
      <c r="CR276" s="24"/>
      <c r="CS276" s="24"/>
      <c r="CT276" s="24"/>
      <c r="CU276" s="24"/>
      <c r="CV276" s="24"/>
    </row>
    <row r="277" spans="2:100" s="23" customFormat="1">
      <c r="B277" s="41"/>
      <c r="C277" s="42"/>
      <c r="D277" s="43"/>
      <c r="E277" s="41"/>
      <c r="F277" s="44"/>
      <c r="G277" s="45"/>
      <c r="H277" s="41"/>
      <c r="I277" s="41"/>
      <c r="J277" s="41"/>
      <c r="K277" s="44"/>
      <c r="L277" s="46"/>
      <c r="M277" s="46"/>
      <c r="N277" s="47"/>
      <c r="O277" s="47"/>
      <c r="P277" s="48"/>
      <c r="Q277" s="44"/>
      <c r="R277" s="41"/>
      <c r="S277" s="44"/>
      <c r="T277" s="44"/>
      <c r="U277" s="44"/>
      <c r="V277" s="49"/>
      <c r="W277" s="49"/>
      <c r="X277" s="49"/>
      <c r="Y277" s="49"/>
      <c r="Z277" s="50"/>
      <c r="AE277" s="51"/>
      <c r="AF277" s="52"/>
      <c r="AG277" s="53"/>
      <c r="AH277" s="51"/>
      <c r="AI277" s="53"/>
      <c r="AK277" s="53"/>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40"/>
      <c r="BT277" s="24"/>
      <c r="BU277" s="24"/>
      <c r="BV277" s="24"/>
      <c r="BW277" s="24"/>
      <c r="BX277" s="24"/>
      <c r="BY277" s="24"/>
      <c r="BZ277" s="24"/>
      <c r="CA277" s="24"/>
      <c r="CB277" s="24"/>
      <c r="CC277" s="24"/>
      <c r="CD277" s="24"/>
      <c r="CE277" s="24"/>
      <c r="CF277" s="24"/>
      <c r="CG277" s="24"/>
      <c r="CH277" s="24"/>
      <c r="CI277" s="24"/>
      <c r="CJ277" s="24"/>
      <c r="CK277" s="24"/>
      <c r="CL277" s="24"/>
      <c r="CM277" s="24"/>
      <c r="CN277" s="24"/>
      <c r="CO277" s="24"/>
      <c r="CP277" s="24"/>
      <c r="CQ277" s="24"/>
      <c r="CR277" s="24"/>
      <c r="CS277" s="24"/>
      <c r="CT277" s="24"/>
      <c r="CU277" s="24"/>
      <c r="CV277" s="24"/>
    </row>
    <row r="278" spans="2:100" s="23" customFormat="1">
      <c r="B278" s="41"/>
      <c r="C278" s="42"/>
      <c r="D278" s="43"/>
      <c r="E278" s="41"/>
      <c r="F278" s="44"/>
      <c r="G278" s="45"/>
      <c r="H278" s="41"/>
      <c r="I278" s="41"/>
      <c r="J278" s="41"/>
      <c r="K278" s="44"/>
      <c r="L278" s="46"/>
      <c r="M278" s="46"/>
      <c r="N278" s="47"/>
      <c r="O278" s="47"/>
      <c r="P278" s="48"/>
      <c r="Q278" s="44"/>
      <c r="R278" s="41"/>
      <c r="S278" s="44"/>
      <c r="T278" s="44"/>
      <c r="U278" s="44"/>
      <c r="V278" s="49"/>
      <c r="W278" s="49"/>
      <c r="X278" s="49"/>
      <c r="Y278" s="49"/>
      <c r="Z278" s="50"/>
      <c r="AE278" s="51"/>
      <c r="AF278" s="52"/>
      <c r="AG278" s="53"/>
      <c r="AH278" s="51"/>
      <c r="AI278" s="53"/>
      <c r="AK278" s="53"/>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40"/>
      <c r="BT278" s="24"/>
      <c r="BU278" s="24"/>
      <c r="BV278" s="24"/>
      <c r="BW278" s="24"/>
      <c r="BX278" s="24"/>
      <c r="BY278" s="24"/>
      <c r="BZ278" s="24"/>
      <c r="CA278" s="24"/>
      <c r="CB278" s="24"/>
      <c r="CC278" s="24"/>
      <c r="CD278" s="24"/>
      <c r="CE278" s="24"/>
      <c r="CF278" s="24"/>
      <c r="CG278" s="24"/>
      <c r="CH278" s="24"/>
      <c r="CI278" s="24"/>
      <c r="CJ278" s="24"/>
      <c r="CK278" s="24"/>
      <c r="CL278" s="24"/>
      <c r="CM278" s="24"/>
      <c r="CN278" s="24"/>
      <c r="CO278" s="24"/>
      <c r="CP278" s="24"/>
      <c r="CQ278" s="24"/>
      <c r="CR278" s="24"/>
      <c r="CS278" s="24"/>
      <c r="CT278" s="24"/>
      <c r="CU278" s="24"/>
      <c r="CV278" s="24"/>
    </row>
    <row r="279" spans="2:100" s="23" customFormat="1">
      <c r="B279" s="41"/>
      <c r="C279" s="42"/>
      <c r="D279" s="43"/>
      <c r="E279" s="41"/>
      <c r="F279" s="44"/>
      <c r="G279" s="45"/>
      <c r="H279" s="41"/>
      <c r="I279" s="41"/>
      <c r="J279" s="41"/>
      <c r="K279" s="44"/>
      <c r="L279" s="46"/>
      <c r="M279" s="46"/>
      <c r="N279" s="47"/>
      <c r="O279" s="47"/>
      <c r="P279" s="48"/>
      <c r="Q279" s="44"/>
      <c r="R279" s="41"/>
      <c r="S279" s="44"/>
      <c r="T279" s="44"/>
      <c r="U279" s="44"/>
      <c r="V279" s="49"/>
      <c r="W279" s="49"/>
      <c r="X279" s="49"/>
      <c r="Y279" s="49"/>
      <c r="Z279" s="50"/>
      <c r="AE279" s="51"/>
      <c r="AF279" s="52"/>
      <c r="AG279" s="53"/>
      <c r="AH279" s="51"/>
      <c r="AI279" s="53"/>
      <c r="AK279" s="53"/>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40"/>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row>
    <row r="280" spans="2:100" s="23" customFormat="1">
      <c r="B280" s="41"/>
      <c r="C280" s="42"/>
      <c r="D280" s="43"/>
      <c r="E280" s="41"/>
      <c r="F280" s="44"/>
      <c r="G280" s="45"/>
      <c r="H280" s="41"/>
      <c r="I280" s="41"/>
      <c r="J280" s="41"/>
      <c r="K280" s="44"/>
      <c r="L280" s="46"/>
      <c r="M280" s="46"/>
      <c r="N280" s="47"/>
      <c r="O280" s="47"/>
      <c r="P280" s="48"/>
      <c r="Q280" s="44"/>
      <c r="R280" s="41"/>
      <c r="S280" s="44"/>
      <c r="T280" s="44"/>
      <c r="U280" s="44"/>
      <c r="V280" s="49"/>
      <c r="W280" s="49"/>
      <c r="X280" s="49"/>
      <c r="Y280" s="49"/>
      <c r="Z280" s="50"/>
      <c r="AE280" s="51"/>
      <c r="AF280" s="52"/>
      <c r="AG280" s="53"/>
      <c r="AH280" s="51"/>
      <c r="AI280" s="53"/>
      <c r="AK280" s="53"/>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40"/>
      <c r="BT280" s="24"/>
      <c r="BU280" s="24"/>
      <c r="BV280" s="24"/>
      <c r="BW280" s="24"/>
      <c r="BX280" s="24"/>
      <c r="BY280" s="24"/>
      <c r="BZ280" s="24"/>
      <c r="CA280" s="24"/>
      <c r="CB280" s="24"/>
      <c r="CC280" s="24"/>
      <c r="CD280" s="24"/>
      <c r="CE280" s="24"/>
      <c r="CF280" s="24"/>
      <c r="CG280" s="24"/>
      <c r="CH280" s="24"/>
      <c r="CI280" s="24"/>
      <c r="CJ280" s="24"/>
      <c r="CK280" s="24"/>
      <c r="CL280" s="24"/>
      <c r="CM280" s="24"/>
      <c r="CN280" s="24"/>
      <c r="CO280" s="24"/>
      <c r="CP280" s="24"/>
      <c r="CQ280" s="24"/>
      <c r="CR280" s="24"/>
      <c r="CS280" s="24"/>
      <c r="CT280" s="24"/>
      <c r="CU280" s="24"/>
      <c r="CV280" s="24"/>
    </row>
    <row r="281" spans="2:100" s="23" customFormat="1">
      <c r="B281" s="41"/>
      <c r="C281" s="42"/>
      <c r="D281" s="43"/>
      <c r="E281" s="41"/>
      <c r="F281" s="44"/>
      <c r="G281" s="45"/>
      <c r="H281" s="41"/>
      <c r="I281" s="41"/>
      <c r="J281" s="41"/>
      <c r="K281" s="44"/>
      <c r="L281" s="46"/>
      <c r="M281" s="46"/>
      <c r="N281" s="47"/>
      <c r="O281" s="47"/>
      <c r="P281" s="48"/>
      <c r="Q281" s="44"/>
      <c r="R281" s="41"/>
      <c r="S281" s="44"/>
      <c r="T281" s="44"/>
      <c r="U281" s="44"/>
      <c r="V281" s="49"/>
      <c r="W281" s="49"/>
      <c r="X281" s="49"/>
      <c r="Y281" s="49"/>
      <c r="Z281" s="50"/>
      <c r="AE281" s="51"/>
      <c r="AF281" s="52"/>
      <c r="AG281" s="53"/>
      <c r="AH281" s="51"/>
      <c r="AI281" s="53"/>
      <c r="AK281" s="53"/>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40"/>
      <c r="BT281" s="24"/>
      <c r="BU281" s="24"/>
      <c r="BV281" s="24"/>
      <c r="BW281" s="24"/>
      <c r="BX281" s="24"/>
      <c r="BY281" s="24"/>
      <c r="BZ281" s="24"/>
      <c r="CA281" s="24"/>
      <c r="CB281" s="24"/>
      <c r="CC281" s="24"/>
      <c r="CD281" s="24"/>
      <c r="CE281" s="24"/>
      <c r="CF281" s="24"/>
      <c r="CG281" s="24"/>
      <c r="CH281" s="24"/>
      <c r="CI281" s="24"/>
      <c r="CJ281" s="24"/>
      <c r="CK281" s="24"/>
      <c r="CL281" s="24"/>
      <c r="CM281" s="24"/>
      <c r="CN281" s="24"/>
      <c r="CO281" s="24"/>
      <c r="CP281" s="24"/>
      <c r="CQ281" s="24"/>
      <c r="CR281" s="24"/>
      <c r="CS281" s="24"/>
      <c r="CT281" s="24"/>
      <c r="CU281" s="24"/>
      <c r="CV281" s="24"/>
    </row>
    <row r="282" spans="2:100" s="23" customFormat="1">
      <c r="B282" s="41"/>
      <c r="C282" s="42"/>
      <c r="D282" s="43"/>
      <c r="E282" s="41"/>
      <c r="F282" s="44"/>
      <c r="G282" s="45"/>
      <c r="H282" s="41"/>
      <c r="I282" s="41"/>
      <c r="J282" s="41"/>
      <c r="K282" s="44"/>
      <c r="L282" s="46"/>
      <c r="M282" s="46"/>
      <c r="N282" s="47"/>
      <c r="O282" s="47"/>
      <c r="P282" s="48"/>
      <c r="Q282" s="44"/>
      <c r="R282" s="41"/>
      <c r="S282" s="44"/>
      <c r="T282" s="44"/>
      <c r="U282" s="44"/>
      <c r="V282" s="49"/>
      <c r="W282" s="49"/>
      <c r="X282" s="49"/>
      <c r="Y282" s="49"/>
      <c r="Z282" s="50"/>
      <c r="AE282" s="51"/>
      <c r="AF282" s="52"/>
      <c r="AG282" s="53"/>
      <c r="AH282" s="51"/>
      <c r="AI282" s="53"/>
      <c r="AK282" s="53"/>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40"/>
      <c r="BT282" s="24"/>
      <c r="BU282" s="24"/>
      <c r="BV282" s="24"/>
      <c r="BW282" s="24"/>
      <c r="BX282" s="24"/>
      <c r="BY282" s="24"/>
      <c r="BZ282" s="24"/>
      <c r="CA282" s="24"/>
      <c r="CB282" s="24"/>
      <c r="CC282" s="24"/>
      <c r="CD282" s="24"/>
      <c r="CE282" s="24"/>
      <c r="CF282" s="24"/>
      <c r="CG282" s="24"/>
      <c r="CH282" s="24"/>
      <c r="CI282" s="24"/>
      <c r="CJ282" s="24"/>
      <c r="CK282" s="24"/>
      <c r="CL282" s="24"/>
      <c r="CM282" s="24"/>
      <c r="CN282" s="24"/>
      <c r="CO282" s="24"/>
      <c r="CP282" s="24"/>
      <c r="CQ282" s="24"/>
      <c r="CR282" s="24"/>
      <c r="CS282" s="24"/>
      <c r="CT282" s="24"/>
      <c r="CU282" s="24"/>
      <c r="CV282" s="24"/>
    </row>
    <row r="283" spans="2:100" s="23" customFormat="1">
      <c r="B283" s="41"/>
      <c r="C283" s="42"/>
      <c r="D283" s="43"/>
      <c r="E283" s="41"/>
      <c r="F283" s="44"/>
      <c r="G283" s="45"/>
      <c r="H283" s="41"/>
      <c r="I283" s="41"/>
      <c r="J283" s="41"/>
      <c r="K283" s="44"/>
      <c r="L283" s="46"/>
      <c r="M283" s="46"/>
      <c r="N283" s="47"/>
      <c r="O283" s="47"/>
      <c r="P283" s="48"/>
      <c r="Q283" s="44"/>
      <c r="R283" s="41"/>
      <c r="S283" s="44"/>
      <c r="T283" s="44"/>
      <c r="U283" s="44"/>
      <c r="V283" s="49"/>
      <c r="W283" s="49"/>
      <c r="X283" s="49"/>
      <c r="Y283" s="49"/>
      <c r="Z283" s="50"/>
      <c r="AE283" s="51"/>
      <c r="AF283" s="52"/>
      <c r="AG283" s="53"/>
      <c r="AH283" s="51"/>
      <c r="AI283" s="53"/>
      <c r="AK283" s="53"/>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40"/>
      <c r="BT283" s="24"/>
      <c r="BU283" s="24"/>
      <c r="BV283" s="24"/>
      <c r="BW283" s="24"/>
      <c r="BX283" s="24"/>
      <c r="BY283" s="24"/>
      <c r="BZ283" s="24"/>
      <c r="CA283" s="24"/>
      <c r="CB283" s="24"/>
      <c r="CC283" s="24"/>
      <c r="CD283" s="24"/>
      <c r="CE283" s="24"/>
      <c r="CF283" s="24"/>
      <c r="CG283" s="24"/>
      <c r="CH283" s="24"/>
      <c r="CI283" s="24"/>
      <c r="CJ283" s="24"/>
      <c r="CK283" s="24"/>
      <c r="CL283" s="24"/>
      <c r="CM283" s="24"/>
      <c r="CN283" s="24"/>
      <c r="CO283" s="24"/>
      <c r="CP283" s="24"/>
      <c r="CQ283" s="24"/>
      <c r="CR283" s="24"/>
      <c r="CS283" s="24"/>
      <c r="CT283" s="24"/>
      <c r="CU283" s="24"/>
      <c r="CV283" s="24"/>
    </row>
    <row r="284" spans="2:100" s="23" customFormat="1">
      <c r="B284" s="41"/>
      <c r="C284" s="42"/>
      <c r="D284" s="43"/>
      <c r="E284" s="41"/>
      <c r="F284" s="44"/>
      <c r="G284" s="45"/>
      <c r="H284" s="41"/>
      <c r="I284" s="41"/>
      <c r="J284" s="41"/>
      <c r="K284" s="44"/>
      <c r="L284" s="46"/>
      <c r="M284" s="46"/>
      <c r="N284" s="47"/>
      <c r="O284" s="47"/>
      <c r="P284" s="48"/>
      <c r="Q284" s="44"/>
      <c r="R284" s="41"/>
      <c r="S284" s="44"/>
      <c r="T284" s="44"/>
      <c r="U284" s="44"/>
      <c r="V284" s="49"/>
      <c r="W284" s="49"/>
      <c r="X284" s="49"/>
      <c r="Y284" s="49"/>
      <c r="Z284" s="50"/>
      <c r="AE284" s="51"/>
      <c r="AF284" s="52"/>
      <c r="AG284" s="53"/>
      <c r="AH284" s="51"/>
      <c r="AI284" s="53"/>
      <c r="AK284" s="53"/>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40"/>
      <c r="BT284" s="24"/>
      <c r="BU284" s="24"/>
      <c r="BV284" s="24"/>
      <c r="BW284" s="24"/>
      <c r="BX284" s="24"/>
      <c r="BY284" s="24"/>
      <c r="BZ284" s="24"/>
      <c r="CA284" s="24"/>
      <c r="CB284" s="24"/>
      <c r="CC284" s="24"/>
      <c r="CD284" s="24"/>
      <c r="CE284" s="24"/>
      <c r="CF284" s="24"/>
      <c r="CG284" s="24"/>
      <c r="CH284" s="24"/>
      <c r="CI284" s="24"/>
      <c r="CJ284" s="24"/>
      <c r="CK284" s="24"/>
      <c r="CL284" s="24"/>
      <c r="CM284" s="24"/>
      <c r="CN284" s="24"/>
      <c r="CO284" s="24"/>
      <c r="CP284" s="24"/>
      <c r="CQ284" s="24"/>
      <c r="CR284" s="24"/>
      <c r="CS284" s="24"/>
      <c r="CT284" s="24"/>
      <c r="CU284" s="24"/>
      <c r="CV284" s="24"/>
    </row>
    <row r="285" spans="2:100" s="23" customFormat="1">
      <c r="B285" s="41"/>
      <c r="C285" s="42"/>
      <c r="D285" s="43"/>
      <c r="E285" s="41"/>
      <c r="F285" s="44"/>
      <c r="G285" s="45"/>
      <c r="H285" s="41"/>
      <c r="I285" s="41"/>
      <c r="J285" s="41"/>
      <c r="K285" s="44"/>
      <c r="L285" s="46"/>
      <c r="M285" s="46"/>
      <c r="N285" s="47"/>
      <c r="O285" s="47"/>
      <c r="P285" s="48"/>
      <c r="Q285" s="44"/>
      <c r="R285" s="41"/>
      <c r="S285" s="44"/>
      <c r="T285" s="44"/>
      <c r="U285" s="44"/>
      <c r="V285" s="49"/>
      <c r="W285" s="49"/>
      <c r="X285" s="49"/>
      <c r="Y285" s="49"/>
      <c r="Z285" s="50"/>
      <c r="AE285" s="51"/>
      <c r="AF285" s="52"/>
      <c r="AG285" s="53"/>
      <c r="AH285" s="51"/>
      <c r="AI285" s="53"/>
      <c r="AK285" s="53"/>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40"/>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row>
    <row r="286" spans="2:100" s="23" customFormat="1">
      <c r="B286" s="41"/>
      <c r="C286" s="42"/>
      <c r="D286" s="43"/>
      <c r="E286" s="41"/>
      <c r="F286" s="44"/>
      <c r="G286" s="45"/>
      <c r="H286" s="41"/>
      <c r="I286" s="41"/>
      <c r="J286" s="41"/>
      <c r="K286" s="44"/>
      <c r="L286" s="46"/>
      <c r="M286" s="46"/>
      <c r="N286" s="47"/>
      <c r="O286" s="47"/>
      <c r="P286" s="48"/>
      <c r="Q286" s="44"/>
      <c r="R286" s="41"/>
      <c r="S286" s="44"/>
      <c r="T286" s="44"/>
      <c r="U286" s="44"/>
      <c r="V286" s="49"/>
      <c r="W286" s="49"/>
      <c r="X286" s="49"/>
      <c r="Y286" s="49"/>
      <c r="Z286" s="50"/>
      <c r="AE286" s="51"/>
      <c r="AF286" s="52"/>
      <c r="AG286" s="53"/>
      <c r="AH286" s="51"/>
      <c r="AI286" s="53"/>
      <c r="AK286" s="53"/>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40"/>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row>
    <row r="287" spans="2:100" s="23" customFormat="1">
      <c r="B287" s="41"/>
      <c r="C287" s="42"/>
      <c r="D287" s="43"/>
      <c r="E287" s="41"/>
      <c r="F287" s="44"/>
      <c r="G287" s="45"/>
      <c r="H287" s="41"/>
      <c r="I287" s="41"/>
      <c r="J287" s="41"/>
      <c r="K287" s="44"/>
      <c r="L287" s="46"/>
      <c r="M287" s="46"/>
      <c r="N287" s="47"/>
      <c r="O287" s="47"/>
      <c r="P287" s="48"/>
      <c r="Q287" s="44"/>
      <c r="R287" s="41"/>
      <c r="S287" s="44"/>
      <c r="T287" s="44"/>
      <c r="U287" s="44"/>
      <c r="V287" s="49"/>
      <c r="W287" s="49"/>
      <c r="X287" s="49"/>
      <c r="Y287" s="49"/>
      <c r="Z287" s="50"/>
      <c r="AE287" s="51"/>
      <c r="AF287" s="52"/>
      <c r="AG287" s="53"/>
      <c r="AH287" s="51"/>
      <c r="AI287" s="53"/>
      <c r="AK287" s="53"/>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40"/>
      <c r="BT287" s="24"/>
      <c r="BU287" s="24"/>
      <c r="BV287" s="24"/>
      <c r="BW287" s="24"/>
      <c r="BX287" s="24"/>
      <c r="BY287" s="24"/>
      <c r="BZ287" s="24"/>
      <c r="CA287" s="24"/>
      <c r="CB287" s="24"/>
      <c r="CC287" s="24"/>
      <c r="CD287" s="24"/>
      <c r="CE287" s="24"/>
      <c r="CF287" s="24"/>
      <c r="CG287" s="24"/>
      <c r="CH287" s="24"/>
      <c r="CI287" s="24"/>
      <c r="CJ287" s="24"/>
      <c r="CK287" s="24"/>
      <c r="CL287" s="24"/>
      <c r="CM287" s="24"/>
      <c r="CN287" s="24"/>
      <c r="CO287" s="24"/>
      <c r="CP287" s="24"/>
      <c r="CQ287" s="24"/>
      <c r="CR287" s="24"/>
      <c r="CS287" s="24"/>
      <c r="CT287" s="24"/>
      <c r="CU287" s="24"/>
      <c r="CV287" s="24"/>
    </row>
    <row r="288" spans="2:100" s="23" customFormat="1">
      <c r="B288" s="41"/>
      <c r="C288" s="42"/>
      <c r="D288" s="43"/>
      <c r="E288" s="41"/>
      <c r="F288" s="44"/>
      <c r="G288" s="45"/>
      <c r="H288" s="41"/>
      <c r="I288" s="41"/>
      <c r="J288" s="41"/>
      <c r="K288" s="44"/>
      <c r="L288" s="46"/>
      <c r="M288" s="46"/>
      <c r="N288" s="47"/>
      <c r="O288" s="47"/>
      <c r="P288" s="48"/>
      <c r="Q288" s="44"/>
      <c r="R288" s="41"/>
      <c r="S288" s="44"/>
      <c r="T288" s="44"/>
      <c r="U288" s="44"/>
      <c r="V288" s="49"/>
      <c r="W288" s="49"/>
      <c r="X288" s="49"/>
      <c r="Y288" s="49"/>
      <c r="Z288" s="50"/>
      <c r="AE288" s="51"/>
      <c r="AF288" s="52"/>
      <c r="AG288" s="53"/>
      <c r="AH288" s="51"/>
      <c r="AI288" s="53"/>
      <c r="AK288" s="53"/>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40"/>
      <c r="BT288" s="24"/>
      <c r="BU288" s="24"/>
      <c r="BV288" s="24"/>
      <c r="BW288" s="24"/>
      <c r="BX288" s="24"/>
      <c r="BY288" s="24"/>
      <c r="BZ288" s="24"/>
      <c r="CA288" s="24"/>
      <c r="CB288" s="24"/>
      <c r="CC288" s="24"/>
      <c r="CD288" s="24"/>
      <c r="CE288" s="24"/>
      <c r="CF288" s="24"/>
      <c r="CG288" s="24"/>
      <c r="CH288" s="24"/>
      <c r="CI288" s="24"/>
      <c r="CJ288" s="24"/>
      <c r="CK288" s="24"/>
      <c r="CL288" s="24"/>
      <c r="CM288" s="24"/>
      <c r="CN288" s="24"/>
      <c r="CO288" s="24"/>
      <c r="CP288" s="24"/>
      <c r="CQ288" s="24"/>
      <c r="CR288" s="24"/>
      <c r="CS288" s="24"/>
      <c r="CT288" s="24"/>
      <c r="CU288" s="24"/>
      <c r="CV288" s="24"/>
    </row>
    <row r="289" spans="2:100" s="23" customFormat="1">
      <c r="B289" s="41"/>
      <c r="C289" s="42"/>
      <c r="D289" s="43"/>
      <c r="E289" s="41"/>
      <c r="F289" s="44"/>
      <c r="G289" s="45"/>
      <c r="H289" s="41"/>
      <c r="I289" s="41"/>
      <c r="J289" s="41"/>
      <c r="K289" s="44"/>
      <c r="L289" s="46"/>
      <c r="M289" s="46"/>
      <c r="N289" s="47"/>
      <c r="O289" s="47"/>
      <c r="P289" s="48"/>
      <c r="Q289" s="44"/>
      <c r="R289" s="41"/>
      <c r="S289" s="44"/>
      <c r="T289" s="44"/>
      <c r="U289" s="44"/>
      <c r="V289" s="49"/>
      <c r="W289" s="49"/>
      <c r="X289" s="49"/>
      <c r="Y289" s="49"/>
      <c r="Z289" s="50"/>
      <c r="AE289" s="51"/>
      <c r="AF289" s="52"/>
      <c r="AG289" s="53"/>
      <c r="AH289" s="51"/>
      <c r="AI289" s="53"/>
      <c r="AK289" s="53"/>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40"/>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row>
    <row r="290" spans="2:100" s="23" customFormat="1">
      <c r="B290" s="41"/>
      <c r="C290" s="42"/>
      <c r="D290" s="43"/>
      <c r="E290" s="41"/>
      <c r="F290" s="44"/>
      <c r="G290" s="45"/>
      <c r="H290" s="41"/>
      <c r="I290" s="41"/>
      <c r="J290" s="41"/>
      <c r="K290" s="44"/>
      <c r="L290" s="46"/>
      <c r="M290" s="46"/>
      <c r="N290" s="47"/>
      <c r="O290" s="47"/>
      <c r="P290" s="48"/>
      <c r="Q290" s="44"/>
      <c r="R290" s="41"/>
      <c r="S290" s="44"/>
      <c r="T290" s="44"/>
      <c r="U290" s="44"/>
      <c r="V290" s="49"/>
      <c r="W290" s="49"/>
      <c r="X290" s="49"/>
      <c r="Y290" s="49"/>
      <c r="Z290" s="50"/>
      <c r="AE290" s="51"/>
      <c r="AF290" s="52"/>
      <c r="AG290" s="53"/>
      <c r="AH290" s="51"/>
      <c r="AI290" s="53"/>
      <c r="AK290" s="53"/>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40"/>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row>
    <row r="291" spans="2:100" s="23" customFormat="1">
      <c r="B291" s="41"/>
      <c r="C291" s="42"/>
      <c r="D291" s="43"/>
      <c r="E291" s="41"/>
      <c r="F291" s="44"/>
      <c r="G291" s="45"/>
      <c r="H291" s="41"/>
      <c r="I291" s="41"/>
      <c r="J291" s="41"/>
      <c r="K291" s="44"/>
      <c r="L291" s="46"/>
      <c r="M291" s="46"/>
      <c r="N291" s="47"/>
      <c r="O291" s="47"/>
      <c r="P291" s="48"/>
      <c r="Q291" s="44"/>
      <c r="R291" s="41"/>
      <c r="S291" s="44"/>
      <c r="T291" s="44"/>
      <c r="U291" s="44"/>
      <c r="V291" s="49"/>
      <c r="W291" s="49"/>
      <c r="X291" s="49"/>
      <c r="Y291" s="49"/>
      <c r="Z291" s="50"/>
      <c r="AE291" s="51"/>
      <c r="AF291" s="52"/>
      <c r="AG291" s="53"/>
      <c r="AH291" s="51"/>
      <c r="AI291" s="53"/>
      <c r="AK291" s="53"/>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40"/>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row>
    <row r="292" spans="2:100" s="23" customFormat="1">
      <c r="B292" s="41"/>
      <c r="C292" s="42"/>
      <c r="D292" s="43"/>
      <c r="E292" s="41"/>
      <c r="F292" s="44"/>
      <c r="G292" s="45"/>
      <c r="H292" s="41"/>
      <c r="I292" s="41"/>
      <c r="J292" s="41"/>
      <c r="K292" s="44"/>
      <c r="L292" s="46"/>
      <c r="M292" s="46"/>
      <c r="N292" s="47"/>
      <c r="O292" s="47"/>
      <c r="P292" s="48"/>
      <c r="Q292" s="44"/>
      <c r="R292" s="41"/>
      <c r="S292" s="44"/>
      <c r="T292" s="44"/>
      <c r="U292" s="44"/>
      <c r="V292" s="49"/>
      <c r="W292" s="49"/>
      <c r="X292" s="49"/>
      <c r="Y292" s="49"/>
      <c r="Z292" s="50"/>
      <c r="AE292" s="51"/>
      <c r="AF292" s="52"/>
      <c r="AG292" s="53"/>
      <c r="AH292" s="51"/>
      <c r="AI292" s="53"/>
      <c r="AK292" s="53"/>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40"/>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row>
    <row r="293" spans="2:100" s="23" customFormat="1">
      <c r="B293" s="41"/>
      <c r="C293" s="42"/>
      <c r="D293" s="43"/>
      <c r="E293" s="41"/>
      <c r="F293" s="44"/>
      <c r="G293" s="45"/>
      <c r="H293" s="41"/>
      <c r="I293" s="41"/>
      <c r="J293" s="41"/>
      <c r="K293" s="44"/>
      <c r="L293" s="46"/>
      <c r="M293" s="46"/>
      <c r="N293" s="47"/>
      <c r="O293" s="47"/>
      <c r="P293" s="48"/>
      <c r="Q293" s="44"/>
      <c r="R293" s="41"/>
      <c r="S293" s="44"/>
      <c r="T293" s="44"/>
      <c r="U293" s="44"/>
      <c r="V293" s="49"/>
      <c r="W293" s="49"/>
      <c r="X293" s="49"/>
      <c r="Y293" s="49"/>
      <c r="Z293" s="50"/>
      <c r="AE293" s="51"/>
      <c r="AF293" s="52"/>
      <c r="AG293" s="53"/>
      <c r="AH293" s="51"/>
      <c r="AI293" s="53"/>
      <c r="AK293" s="53"/>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40"/>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row>
    <row r="294" spans="2:100" s="23" customFormat="1">
      <c r="B294" s="41"/>
      <c r="C294" s="42"/>
      <c r="D294" s="43"/>
      <c r="E294" s="41"/>
      <c r="F294" s="44"/>
      <c r="G294" s="45"/>
      <c r="H294" s="41"/>
      <c r="I294" s="41"/>
      <c r="J294" s="41"/>
      <c r="K294" s="44"/>
      <c r="L294" s="46"/>
      <c r="M294" s="46"/>
      <c r="N294" s="47"/>
      <c r="O294" s="47"/>
      <c r="P294" s="48"/>
      <c r="Q294" s="44"/>
      <c r="R294" s="41"/>
      <c r="S294" s="44"/>
      <c r="T294" s="44"/>
      <c r="U294" s="44"/>
      <c r="V294" s="49"/>
      <c r="W294" s="49"/>
      <c r="X294" s="49"/>
      <c r="Y294" s="49"/>
      <c r="Z294" s="50"/>
      <c r="AE294" s="51"/>
      <c r="AF294" s="52"/>
      <c r="AG294" s="53"/>
      <c r="AH294" s="51"/>
      <c r="AI294" s="53"/>
      <c r="AK294" s="53"/>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40"/>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row>
    <row r="295" spans="2:100" s="23" customFormat="1">
      <c r="B295" s="41"/>
      <c r="C295" s="42"/>
      <c r="D295" s="43"/>
      <c r="E295" s="41"/>
      <c r="F295" s="44"/>
      <c r="G295" s="45"/>
      <c r="H295" s="41"/>
      <c r="I295" s="41"/>
      <c r="J295" s="41"/>
      <c r="K295" s="44"/>
      <c r="L295" s="46"/>
      <c r="M295" s="46"/>
      <c r="N295" s="47"/>
      <c r="O295" s="47"/>
      <c r="P295" s="48"/>
      <c r="Q295" s="44"/>
      <c r="R295" s="41"/>
      <c r="S295" s="44"/>
      <c r="T295" s="44"/>
      <c r="U295" s="44"/>
      <c r="V295" s="49"/>
      <c r="W295" s="49"/>
      <c r="X295" s="49"/>
      <c r="Y295" s="49"/>
      <c r="Z295" s="50"/>
      <c r="AE295" s="51"/>
      <c r="AF295" s="52"/>
      <c r="AG295" s="53"/>
      <c r="AH295" s="51"/>
      <c r="AI295" s="53"/>
      <c r="AK295" s="53"/>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40"/>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row>
    <row r="296" spans="2:100" s="23" customFormat="1">
      <c r="B296" s="41"/>
      <c r="C296" s="42"/>
      <c r="D296" s="43"/>
      <c r="E296" s="41"/>
      <c r="F296" s="44"/>
      <c r="G296" s="45"/>
      <c r="H296" s="41"/>
      <c r="I296" s="41"/>
      <c r="J296" s="41"/>
      <c r="K296" s="44"/>
      <c r="L296" s="46"/>
      <c r="M296" s="46"/>
      <c r="N296" s="47"/>
      <c r="O296" s="47"/>
      <c r="P296" s="48"/>
      <c r="Q296" s="44"/>
      <c r="R296" s="41"/>
      <c r="S296" s="44"/>
      <c r="T296" s="44"/>
      <c r="U296" s="44"/>
      <c r="V296" s="49"/>
      <c r="W296" s="49"/>
      <c r="X296" s="49"/>
      <c r="Y296" s="49"/>
      <c r="Z296" s="50"/>
      <c r="AE296" s="51"/>
      <c r="AF296" s="52"/>
      <c r="AG296" s="53"/>
      <c r="AH296" s="51"/>
      <c r="AI296" s="53"/>
      <c r="AK296" s="53"/>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40"/>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row>
    <row r="297" spans="2:100" s="23" customFormat="1">
      <c r="B297" s="41"/>
      <c r="C297" s="42"/>
      <c r="D297" s="43"/>
      <c r="E297" s="41"/>
      <c r="F297" s="44"/>
      <c r="G297" s="45"/>
      <c r="H297" s="41"/>
      <c r="I297" s="41"/>
      <c r="J297" s="41"/>
      <c r="K297" s="44"/>
      <c r="L297" s="46"/>
      <c r="M297" s="46"/>
      <c r="N297" s="47"/>
      <c r="O297" s="47"/>
      <c r="P297" s="48"/>
      <c r="Q297" s="44"/>
      <c r="R297" s="41"/>
      <c r="S297" s="44"/>
      <c r="T297" s="44"/>
      <c r="U297" s="44"/>
      <c r="V297" s="49"/>
      <c r="W297" s="49"/>
      <c r="X297" s="49"/>
      <c r="Y297" s="49"/>
      <c r="Z297" s="50"/>
      <c r="AE297" s="51"/>
      <c r="AF297" s="52"/>
      <c r="AG297" s="53"/>
      <c r="AH297" s="51"/>
      <c r="AI297" s="53"/>
      <c r="AK297" s="53"/>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40"/>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row>
    <row r="298" spans="2:100" s="23" customFormat="1">
      <c r="B298" s="41"/>
      <c r="C298" s="42"/>
      <c r="D298" s="43"/>
      <c r="E298" s="41"/>
      <c r="F298" s="44"/>
      <c r="G298" s="45"/>
      <c r="H298" s="41"/>
      <c r="I298" s="41"/>
      <c r="J298" s="41"/>
      <c r="K298" s="44"/>
      <c r="L298" s="46"/>
      <c r="M298" s="46"/>
      <c r="N298" s="47"/>
      <c r="O298" s="47"/>
      <c r="P298" s="48"/>
      <c r="Q298" s="44"/>
      <c r="R298" s="41"/>
      <c r="S298" s="44"/>
      <c r="T298" s="44"/>
      <c r="U298" s="44"/>
      <c r="V298" s="49"/>
      <c r="W298" s="49"/>
      <c r="X298" s="49"/>
      <c r="Y298" s="49"/>
      <c r="Z298" s="50"/>
      <c r="AE298" s="51"/>
      <c r="AF298" s="52"/>
      <c r="AG298" s="53"/>
      <c r="AH298" s="51"/>
      <c r="AI298" s="53"/>
      <c r="AK298" s="53"/>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40"/>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row>
    <row r="299" spans="2:100" s="23" customFormat="1">
      <c r="B299" s="41"/>
      <c r="C299" s="42"/>
      <c r="D299" s="43"/>
      <c r="E299" s="41"/>
      <c r="F299" s="44"/>
      <c r="G299" s="45"/>
      <c r="H299" s="41"/>
      <c r="I299" s="41"/>
      <c r="J299" s="41"/>
      <c r="K299" s="44"/>
      <c r="L299" s="46"/>
      <c r="M299" s="46"/>
      <c r="N299" s="47"/>
      <c r="O299" s="47"/>
      <c r="P299" s="48"/>
      <c r="Q299" s="44"/>
      <c r="R299" s="41"/>
      <c r="S299" s="44"/>
      <c r="T299" s="44"/>
      <c r="U299" s="44"/>
      <c r="V299" s="49"/>
      <c r="W299" s="49"/>
      <c r="X299" s="49"/>
      <c r="Y299" s="49"/>
      <c r="Z299" s="50"/>
      <c r="AE299" s="51"/>
      <c r="AF299" s="52"/>
      <c r="AG299" s="53"/>
      <c r="AH299" s="51"/>
      <c r="AI299" s="53"/>
      <c r="AK299" s="53"/>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40"/>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row>
    <row r="300" spans="2:100" s="23" customFormat="1">
      <c r="B300" s="41"/>
      <c r="C300" s="42"/>
      <c r="D300" s="43"/>
      <c r="E300" s="41"/>
      <c r="F300" s="44"/>
      <c r="G300" s="45"/>
      <c r="H300" s="41"/>
      <c r="I300" s="41"/>
      <c r="J300" s="41"/>
      <c r="K300" s="44"/>
      <c r="L300" s="46"/>
      <c r="M300" s="46"/>
      <c r="N300" s="47"/>
      <c r="O300" s="47"/>
      <c r="P300" s="48"/>
      <c r="Q300" s="44"/>
      <c r="R300" s="41"/>
      <c r="S300" s="44"/>
      <c r="T300" s="44"/>
      <c r="U300" s="44"/>
      <c r="V300" s="49"/>
      <c r="W300" s="49"/>
      <c r="X300" s="49"/>
      <c r="Y300" s="49"/>
      <c r="Z300" s="50"/>
      <c r="AE300" s="51"/>
      <c r="AF300" s="52"/>
      <c r="AG300" s="53"/>
      <c r="AH300" s="51"/>
      <c r="AI300" s="53"/>
      <c r="AK300" s="53"/>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40"/>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row>
    <row r="301" spans="2:100" s="23" customFormat="1">
      <c r="B301" s="41"/>
      <c r="C301" s="42"/>
      <c r="D301" s="43"/>
      <c r="E301" s="41"/>
      <c r="F301" s="44"/>
      <c r="G301" s="45"/>
      <c r="H301" s="41"/>
      <c r="I301" s="41"/>
      <c r="J301" s="41"/>
      <c r="K301" s="44"/>
      <c r="L301" s="46"/>
      <c r="M301" s="46"/>
      <c r="N301" s="47"/>
      <c r="O301" s="47"/>
      <c r="P301" s="48"/>
      <c r="Q301" s="44"/>
      <c r="R301" s="41"/>
      <c r="S301" s="44"/>
      <c r="T301" s="44"/>
      <c r="U301" s="44"/>
      <c r="V301" s="49"/>
      <c r="W301" s="49"/>
      <c r="X301" s="49"/>
      <c r="Y301" s="49"/>
      <c r="Z301" s="50"/>
      <c r="AE301" s="51"/>
      <c r="AF301" s="52"/>
      <c r="AG301" s="53"/>
      <c r="AH301" s="51"/>
      <c r="AI301" s="53"/>
      <c r="AK301" s="53"/>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40"/>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row>
    <row r="302" spans="2:100" s="23" customFormat="1">
      <c r="B302" s="41"/>
      <c r="C302" s="42"/>
      <c r="D302" s="43"/>
      <c r="E302" s="41"/>
      <c r="F302" s="44"/>
      <c r="G302" s="45"/>
      <c r="H302" s="41"/>
      <c r="I302" s="41"/>
      <c r="J302" s="41"/>
      <c r="K302" s="44"/>
      <c r="L302" s="46"/>
      <c r="M302" s="46"/>
      <c r="N302" s="47"/>
      <c r="O302" s="47"/>
      <c r="P302" s="48"/>
      <c r="Q302" s="44"/>
      <c r="R302" s="41"/>
      <c r="S302" s="44"/>
      <c r="T302" s="44"/>
      <c r="U302" s="44"/>
      <c r="V302" s="49"/>
      <c r="W302" s="49"/>
      <c r="X302" s="49"/>
      <c r="Y302" s="49"/>
      <c r="Z302" s="50"/>
      <c r="AE302" s="51"/>
      <c r="AF302" s="52"/>
      <c r="AG302" s="53"/>
      <c r="AH302" s="51"/>
      <c r="AI302" s="53"/>
      <c r="AK302" s="53"/>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40"/>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row>
    <row r="303" spans="2:100" s="23" customFormat="1">
      <c r="B303" s="41"/>
      <c r="C303" s="42"/>
      <c r="D303" s="43"/>
      <c r="E303" s="41"/>
      <c r="F303" s="44"/>
      <c r="G303" s="45"/>
      <c r="H303" s="41"/>
      <c r="I303" s="41"/>
      <c r="J303" s="41"/>
      <c r="K303" s="44"/>
      <c r="L303" s="46"/>
      <c r="M303" s="46"/>
      <c r="N303" s="47"/>
      <c r="O303" s="47"/>
      <c r="P303" s="48"/>
      <c r="Q303" s="44"/>
      <c r="R303" s="41"/>
      <c r="S303" s="44"/>
      <c r="T303" s="44"/>
      <c r="U303" s="44"/>
      <c r="V303" s="49"/>
      <c r="W303" s="49"/>
      <c r="X303" s="49"/>
      <c r="Y303" s="49"/>
      <c r="Z303" s="50"/>
      <c r="AE303" s="51"/>
      <c r="AF303" s="52"/>
      <c r="AG303" s="53"/>
      <c r="AH303" s="51"/>
      <c r="AI303" s="53"/>
      <c r="AK303" s="53"/>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40"/>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row>
    <row r="304" spans="2:100" s="23" customFormat="1">
      <c r="B304" s="41"/>
      <c r="C304" s="42"/>
      <c r="D304" s="43"/>
      <c r="E304" s="41"/>
      <c r="F304" s="44"/>
      <c r="G304" s="45"/>
      <c r="H304" s="41"/>
      <c r="I304" s="41"/>
      <c r="J304" s="41"/>
      <c r="K304" s="44"/>
      <c r="L304" s="46"/>
      <c r="M304" s="46"/>
      <c r="N304" s="47"/>
      <c r="O304" s="47"/>
      <c r="P304" s="48"/>
      <c r="Q304" s="44"/>
      <c r="R304" s="41"/>
      <c r="S304" s="44"/>
      <c r="T304" s="44"/>
      <c r="U304" s="44"/>
      <c r="V304" s="49"/>
      <c r="W304" s="49"/>
      <c r="X304" s="49"/>
      <c r="Y304" s="49"/>
      <c r="Z304" s="50"/>
      <c r="AE304" s="51"/>
      <c r="AF304" s="52"/>
      <c r="AG304" s="53"/>
      <c r="AH304" s="51"/>
      <c r="AI304" s="53"/>
      <c r="AK304" s="53"/>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40"/>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row>
    <row r="305" spans="2:100" s="23" customFormat="1">
      <c r="B305" s="41"/>
      <c r="C305" s="42"/>
      <c r="D305" s="43"/>
      <c r="E305" s="41"/>
      <c r="F305" s="44"/>
      <c r="G305" s="45"/>
      <c r="H305" s="41"/>
      <c r="I305" s="41"/>
      <c r="J305" s="41"/>
      <c r="K305" s="44"/>
      <c r="L305" s="46"/>
      <c r="M305" s="46"/>
      <c r="N305" s="47"/>
      <c r="O305" s="47"/>
      <c r="P305" s="48"/>
      <c r="Q305" s="44"/>
      <c r="R305" s="41"/>
      <c r="S305" s="44"/>
      <c r="T305" s="44"/>
      <c r="U305" s="44"/>
      <c r="V305" s="49"/>
      <c r="W305" s="49"/>
      <c r="X305" s="49"/>
      <c r="Y305" s="49"/>
      <c r="Z305" s="50"/>
      <c r="AE305" s="51"/>
      <c r="AF305" s="52"/>
      <c r="AG305" s="53"/>
      <c r="AH305" s="51"/>
      <c r="AI305" s="53"/>
      <c r="AK305" s="53"/>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40"/>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row>
    <row r="306" spans="2:100" s="23" customFormat="1">
      <c r="B306" s="41"/>
      <c r="C306" s="42"/>
      <c r="D306" s="43"/>
      <c r="E306" s="41"/>
      <c r="F306" s="44"/>
      <c r="G306" s="45"/>
      <c r="H306" s="41"/>
      <c r="I306" s="41"/>
      <c r="J306" s="41"/>
      <c r="K306" s="44"/>
      <c r="L306" s="46"/>
      <c r="M306" s="46"/>
      <c r="N306" s="47"/>
      <c r="O306" s="47"/>
      <c r="P306" s="48"/>
      <c r="Q306" s="44"/>
      <c r="R306" s="41"/>
      <c r="S306" s="44"/>
      <c r="T306" s="44"/>
      <c r="U306" s="44"/>
      <c r="V306" s="49"/>
      <c r="W306" s="49"/>
      <c r="X306" s="49"/>
      <c r="Y306" s="49"/>
      <c r="Z306" s="50"/>
      <c r="AE306" s="51"/>
      <c r="AF306" s="52"/>
      <c r="AG306" s="53"/>
      <c r="AH306" s="51"/>
      <c r="AI306" s="53"/>
      <c r="AK306" s="53"/>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40"/>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row>
    <row r="307" spans="2:100" s="23" customFormat="1">
      <c r="B307" s="41"/>
      <c r="C307" s="42"/>
      <c r="D307" s="43"/>
      <c r="E307" s="41"/>
      <c r="F307" s="44"/>
      <c r="G307" s="45"/>
      <c r="H307" s="41"/>
      <c r="I307" s="41"/>
      <c r="J307" s="41"/>
      <c r="K307" s="44"/>
      <c r="L307" s="46"/>
      <c r="M307" s="46"/>
      <c r="N307" s="47"/>
      <c r="O307" s="47"/>
      <c r="P307" s="48"/>
      <c r="Q307" s="44"/>
      <c r="R307" s="41"/>
      <c r="S307" s="44"/>
      <c r="T307" s="44"/>
      <c r="U307" s="44"/>
      <c r="V307" s="49"/>
      <c r="W307" s="49"/>
      <c r="X307" s="49"/>
      <c r="Y307" s="49"/>
      <c r="Z307" s="50"/>
      <c r="AE307" s="51"/>
      <c r="AF307" s="52"/>
      <c r="AG307" s="53"/>
      <c r="AH307" s="51"/>
      <c r="AI307" s="53"/>
      <c r="AK307" s="53"/>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40"/>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row>
    <row r="308" spans="2:100" s="23" customFormat="1">
      <c r="B308" s="41"/>
      <c r="C308" s="42"/>
      <c r="D308" s="43"/>
      <c r="E308" s="41"/>
      <c r="F308" s="44"/>
      <c r="G308" s="45"/>
      <c r="H308" s="41"/>
      <c r="I308" s="41"/>
      <c r="J308" s="41"/>
      <c r="K308" s="44"/>
      <c r="L308" s="46"/>
      <c r="M308" s="46"/>
      <c r="N308" s="47"/>
      <c r="O308" s="47"/>
      <c r="P308" s="48"/>
      <c r="Q308" s="44"/>
      <c r="R308" s="41"/>
      <c r="S308" s="44"/>
      <c r="T308" s="44"/>
      <c r="U308" s="44"/>
      <c r="V308" s="49"/>
      <c r="W308" s="49"/>
      <c r="X308" s="49"/>
      <c r="Y308" s="49"/>
      <c r="Z308" s="50"/>
      <c r="AE308" s="51"/>
      <c r="AF308" s="52"/>
      <c r="AG308" s="53"/>
      <c r="AH308" s="51"/>
      <c r="AI308" s="53"/>
      <c r="AK308" s="53"/>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40"/>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row>
    <row r="309" spans="2:100" s="23" customFormat="1">
      <c r="B309" s="41"/>
      <c r="C309" s="42"/>
      <c r="D309" s="43"/>
      <c r="E309" s="41"/>
      <c r="F309" s="44"/>
      <c r="G309" s="45"/>
      <c r="H309" s="41"/>
      <c r="I309" s="41"/>
      <c r="J309" s="41"/>
      <c r="K309" s="44"/>
      <c r="L309" s="46"/>
      <c r="M309" s="46"/>
      <c r="N309" s="47"/>
      <c r="O309" s="47"/>
      <c r="P309" s="48"/>
      <c r="Q309" s="44"/>
      <c r="R309" s="41"/>
      <c r="S309" s="44"/>
      <c r="T309" s="44"/>
      <c r="U309" s="44"/>
      <c r="V309" s="49"/>
      <c r="W309" s="49"/>
      <c r="X309" s="49"/>
      <c r="Y309" s="49"/>
      <c r="Z309" s="50"/>
      <c r="AE309" s="51"/>
      <c r="AF309" s="52"/>
      <c r="AG309" s="53"/>
      <c r="AH309" s="51"/>
      <c r="AI309" s="53"/>
      <c r="AK309" s="53"/>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40"/>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row>
    <row r="310" spans="2:100" s="23" customFormat="1">
      <c r="B310" s="41"/>
      <c r="C310" s="42"/>
      <c r="D310" s="43"/>
      <c r="E310" s="41"/>
      <c r="F310" s="44"/>
      <c r="G310" s="45"/>
      <c r="H310" s="41"/>
      <c r="I310" s="41"/>
      <c r="J310" s="41"/>
      <c r="K310" s="44"/>
      <c r="L310" s="46"/>
      <c r="M310" s="46"/>
      <c r="N310" s="47"/>
      <c r="O310" s="47"/>
      <c r="P310" s="48"/>
      <c r="Q310" s="44"/>
      <c r="R310" s="41"/>
      <c r="S310" s="44"/>
      <c r="T310" s="44"/>
      <c r="U310" s="44"/>
      <c r="V310" s="49"/>
      <c r="W310" s="49"/>
      <c r="X310" s="49"/>
      <c r="Y310" s="49"/>
      <c r="Z310" s="50"/>
      <c r="AE310" s="51"/>
      <c r="AF310" s="52"/>
      <c r="AG310" s="53"/>
      <c r="AH310" s="51"/>
      <c r="AI310" s="53"/>
      <c r="AK310" s="53"/>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40"/>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row>
    <row r="311" spans="2:100" s="23" customFormat="1">
      <c r="B311" s="41"/>
      <c r="C311" s="42"/>
      <c r="D311" s="43"/>
      <c r="E311" s="41"/>
      <c r="F311" s="44"/>
      <c r="G311" s="45"/>
      <c r="H311" s="41"/>
      <c r="I311" s="41"/>
      <c r="J311" s="41"/>
      <c r="K311" s="44"/>
      <c r="L311" s="46"/>
      <c r="M311" s="46"/>
      <c r="N311" s="47"/>
      <c r="O311" s="47"/>
      <c r="P311" s="48"/>
      <c r="Q311" s="44"/>
      <c r="R311" s="41"/>
      <c r="S311" s="44"/>
      <c r="T311" s="44"/>
      <c r="U311" s="44"/>
      <c r="V311" s="49"/>
      <c r="W311" s="49"/>
      <c r="X311" s="49"/>
      <c r="Y311" s="49"/>
      <c r="Z311" s="50"/>
      <c r="AE311" s="51"/>
      <c r="AF311" s="52"/>
      <c r="AG311" s="53"/>
      <c r="AH311" s="51"/>
      <c r="AI311" s="53"/>
      <c r="AK311" s="53"/>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40"/>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row>
    <row r="312" spans="2:100" s="23" customFormat="1">
      <c r="B312" s="41"/>
      <c r="C312" s="42"/>
      <c r="D312" s="43"/>
      <c r="E312" s="41"/>
      <c r="F312" s="44"/>
      <c r="G312" s="45"/>
      <c r="H312" s="41"/>
      <c r="I312" s="41"/>
      <c r="J312" s="41"/>
      <c r="K312" s="44"/>
      <c r="L312" s="46"/>
      <c r="M312" s="46"/>
      <c r="N312" s="47"/>
      <c r="O312" s="47"/>
      <c r="P312" s="48"/>
      <c r="Q312" s="44"/>
      <c r="R312" s="41"/>
      <c r="S312" s="44"/>
      <c r="T312" s="44"/>
      <c r="U312" s="44"/>
      <c r="V312" s="49"/>
      <c r="W312" s="49"/>
      <c r="X312" s="49"/>
      <c r="Y312" s="49"/>
      <c r="Z312" s="50"/>
      <c r="AE312" s="51"/>
      <c r="AF312" s="52"/>
      <c r="AG312" s="53"/>
      <c r="AH312" s="51"/>
      <c r="AI312" s="53"/>
      <c r="AK312" s="53"/>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40"/>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row>
    <row r="313" spans="2:100" s="23" customFormat="1">
      <c r="B313" s="41"/>
      <c r="C313" s="42"/>
      <c r="D313" s="43"/>
      <c r="E313" s="41"/>
      <c r="F313" s="44"/>
      <c r="G313" s="45"/>
      <c r="H313" s="41"/>
      <c r="I313" s="41"/>
      <c r="J313" s="41"/>
      <c r="K313" s="44"/>
      <c r="L313" s="46"/>
      <c r="M313" s="46"/>
      <c r="N313" s="47"/>
      <c r="O313" s="47"/>
      <c r="P313" s="48"/>
      <c r="Q313" s="44"/>
      <c r="R313" s="41"/>
      <c r="S313" s="44"/>
      <c r="T313" s="44"/>
      <c r="U313" s="44"/>
      <c r="V313" s="49"/>
      <c r="W313" s="49"/>
      <c r="X313" s="49"/>
      <c r="Y313" s="49"/>
      <c r="Z313" s="50"/>
      <c r="AE313" s="51"/>
      <c r="AF313" s="52"/>
      <c r="AG313" s="53"/>
      <c r="AH313" s="51"/>
      <c r="AI313" s="53"/>
      <c r="AK313" s="53"/>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40"/>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row>
    <row r="314" spans="2:100" s="23" customFormat="1">
      <c r="B314" s="41"/>
      <c r="C314" s="42"/>
      <c r="D314" s="43"/>
      <c r="E314" s="41"/>
      <c r="F314" s="44"/>
      <c r="G314" s="45"/>
      <c r="H314" s="41"/>
      <c r="I314" s="41"/>
      <c r="J314" s="41"/>
      <c r="K314" s="44"/>
      <c r="L314" s="46"/>
      <c r="M314" s="46"/>
      <c r="N314" s="47"/>
      <c r="O314" s="47"/>
      <c r="P314" s="48"/>
      <c r="Q314" s="44"/>
      <c r="R314" s="41"/>
      <c r="S314" s="44"/>
      <c r="T314" s="44"/>
      <c r="U314" s="44"/>
      <c r="V314" s="49"/>
      <c r="W314" s="49"/>
      <c r="X314" s="49"/>
      <c r="Y314" s="49"/>
      <c r="Z314" s="50"/>
      <c r="AE314" s="51"/>
      <c r="AF314" s="52"/>
      <c r="AG314" s="53"/>
      <c r="AH314" s="51"/>
      <c r="AI314" s="53"/>
      <c r="AK314" s="53"/>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40"/>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row>
    <row r="315" spans="2:100" s="23" customFormat="1">
      <c r="B315" s="41"/>
      <c r="C315" s="42"/>
      <c r="D315" s="43"/>
      <c r="E315" s="41"/>
      <c r="F315" s="44"/>
      <c r="G315" s="45"/>
      <c r="H315" s="41"/>
      <c r="I315" s="41"/>
      <c r="J315" s="41"/>
      <c r="K315" s="44"/>
      <c r="L315" s="46"/>
      <c r="M315" s="46"/>
      <c r="N315" s="47"/>
      <c r="O315" s="47"/>
      <c r="P315" s="48"/>
      <c r="Q315" s="44"/>
      <c r="R315" s="41"/>
      <c r="S315" s="44"/>
      <c r="T315" s="44"/>
      <c r="U315" s="44"/>
      <c r="V315" s="49"/>
      <c r="W315" s="49"/>
      <c r="X315" s="49"/>
      <c r="Y315" s="49"/>
      <c r="Z315" s="50"/>
      <c r="AE315" s="51"/>
      <c r="AF315" s="52"/>
      <c r="AG315" s="53"/>
      <c r="AH315" s="51"/>
      <c r="AI315" s="53"/>
      <c r="AK315" s="53"/>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40"/>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row>
    <row r="316" spans="2:100" s="23" customFormat="1">
      <c r="B316" s="41"/>
      <c r="C316" s="42"/>
      <c r="D316" s="43"/>
      <c r="E316" s="41"/>
      <c r="F316" s="44"/>
      <c r="G316" s="45"/>
      <c r="H316" s="41"/>
      <c r="I316" s="41"/>
      <c r="J316" s="41"/>
      <c r="K316" s="44"/>
      <c r="L316" s="46"/>
      <c r="M316" s="46"/>
      <c r="N316" s="47"/>
      <c r="O316" s="47"/>
      <c r="P316" s="48"/>
      <c r="Q316" s="44"/>
      <c r="R316" s="41"/>
      <c r="S316" s="44"/>
      <c r="T316" s="44"/>
      <c r="U316" s="44"/>
      <c r="V316" s="49"/>
      <c r="W316" s="49"/>
      <c r="X316" s="49"/>
      <c r="Y316" s="49"/>
      <c r="Z316" s="50"/>
      <c r="AE316" s="51"/>
      <c r="AF316" s="52"/>
      <c r="AG316" s="53"/>
      <c r="AH316" s="51"/>
      <c r="AI316" s="53"/>
      <c r="AK316" s="53"/>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40"/>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row>
    <row r="317" spans="2:100" s="23" customFormat="1">
      <c r="B317" s="41"/>
      <c r="C317" s="42"/>
      <c r="D317" s="43"/>
      <c r="E317" s="41"/>
      <c r="F317" s="44"/>
      <c r="G317" s="45"/>
      <c r="H317" s="41"/>
      <c r="I317" s="41"/>
      <c r="J317" s="41"/>
      <c r="K317" s="44"/>
      <c r="L317" s="46"/>
      <c r="M317" s="46"/>
      <c r="N317" s="47"/>
      <c r="O317" s="47"/>
      <c r="P317" s="48"/>
      <c r="Q317" s="44"/>
      <c r="R317" s="41"/>
      <c r="S317" s="44"/>
      <c r="T317" s="44"/>
      <c r="U317" s="44"/>
      <c r="V317" s="49"/>
      <c r="W317" s="49"/>
      <c r="X317" s="49"/>
      <c r="Y317" s="49"/>
      <c r="Z317" s="50"/>
      <c r="AE317" s="51"/>
      <c r="AF317" s="52"/>
      <c r="AG317" s="53"/>
      <c r="AH317" s="51"/>
      <c r="AI317" s="53"/>
      <c r="AK317" s="53"/>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40"/>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row>
    <row r="318" spans="2:100" s="23" customFormat="1">
      <c r="B318" s="41"/>
      <c r="C318" s="42"/>
      <c r="D318" s="43"/>
      <c r="E318" s="41"/>
      <c r="F318" s="44"/>
      <c r="G318" s="45"/>
      <c r="H318" s="41"/>
      <c r="I318" s="41"/>
      <c r="J318" s="41"/>
      <c r="K318" s="44"/>
      <c r="L318" s="46"/>
      <c r="M318" s="46"/>
      <c r="N318" s="47"/>
      <c r="O318" s="47"/>
      <c r="P318" s="48"/>
      <c r="Q318" s="44"/>
      <c r="R318" s="41"/>
      <c r="S318" s="44"/>
      <c r="T318" s="44"/>
      <c r="U318" s="44"/>
      <c r="V318" s="49"/>
      <c r="W318" s="49"/>
      <c r="X318" s="49"/>
      <c r="Y318" s="49"/>
      <c r="Z318" s="50"/>
      <c r="AE318" s="51"/>
      <c r="AF318" s="52"/>
      <c r="AG318" s="53"/>
      <c r="AH318" s="51"/>
      <c r="AI318" s="53"/>
      <c r="AK318" s="53"/>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40"/>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row>
    <row r="319" spans="2:100" s="23" customFormat="1">
      <c r="B319" s="41"/>
      <c r="C319" s="42"/>
      <c r="D319" s="43"/>
      <c r="E319" s="41"/>
      <c r="F319" s="44"/>
      <c r="G319" s="45"/>
      <c r="H319" s="41"/>
      <c r="I319" s="41"/>
      <c r="J319" s="41"/>
      <c r="K319" s="44"/>
      <c r="L319" s="46"/>
      <c r="M319" s="46"/>
      <c r="N319" s="47"/>
      <c r="O319" s="47"/>
      <c r="P319" s="48"/>
      <c r="Q319" s="44"/>
      <c r="R319" s="41"/>
      <c r="S319" s="44"/>
      <c r="T319" s="44"/>
      <c r="U319" s="44"/>
      <c r="V319" s="49"/>
      <c r="W319" s="49"/>
      <c r="X319" s="49"/>
      <c r="Y319" s="49"/>
      <c r="Z319" s="50"/>
      <c r="AE319" s="51"/>
      <c r="AF319" s="52"/>
      <c r="AG319" s="53"/>
      <c r="AH319" s="51"/>
      <c r="AI319" s="53"/>
      <c r="AK319" s="53"/>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40"/>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row>
    <row r="320" spans="2:100" s="23" customFormat="1">
      <c r="B320" s="41"/>
      <c r="C320" s="42"/>
      <c r="D320" s="43"/>
      <c r="E320" s="41"/>
      <c r="F320" s="44"/>
      <c r="G320" s="45"/>
      <c r="H320" s="41"/>
      <c r="I320" s="41"/>
      <c r="J320" s="41"/>
      <c r="K320" s="44"/>
      <c r="L320" s="46"/>
      <c r="M320" s="46"/>
      <c r="N320" s="47"/>
      <c r="O320" s="47"/>
      <c r="P320" s="48"/>
      <c r="Q320" s="44"/>
      <c r="R320" s="41"/>
      <c r="S320" s="44"/>
      <c r="T320" s="44"/>
      <c r="U320" s="44"/>
      <c r="V320" s="49"/>
      <c r="W320" s="49"/>
      <c r="X320" s="49"/>
      <c r="Y320" s="49"/>
      <c r="Z320" s="50"/>
      <c r="AE320" s="51"/>
      <c r="AF320" s="52"/>
      <c r="AG320" s="53"/>
      <c r="AH320" s="51"/>
      <c r="AI320" s="53"/>
      <c r="AK320" s="53"/>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40"/>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row>
    <row r="321" spans="2:100" s="23" customFormat="1">
      <c r="B321" s="41"/>
      <c r="C321" s="42"/>
      <c r="D321" s="43"/>
      <c r="E321" s="41"/>
      <c r="F321" s="44"/>
      <c r="G321" s="45"/>
      <c r="H321" s="41"/>
      <c r="I321" s="41"/>
      <c r="J321" s="41"/>
      <c r="K321" s="44"/>
      <c r="L321" s="46"/>
      <c r="M321" s="46"/>
      <c r="N321" s="47"/>
      <c r="O321" s="47"/>
      <c r="P321" s="48"/>
      <c r="Q321" s="44"/>
      <c r="R321" s="41"/>
      <c r="S321" s="44"/>
      <c r="T321" s="44"/>
      <c r="U321" s="44"/>
      <c r="V321" s="49"/>
      <c r="W321" s="49"/>
      <c r="X321" s="49"/>
      <c r="Y321" s="49"/>
      <c r="Z321" s="50"/>
      <c r="AE321" s="51"/>
      <c r="AF321" s="52"/>
      <c r="AG321" s="53"/>
      <c r="AH321" s="51"/>
      <c r="AI321" s="53"/>
      <c r="AK321" s="53"/>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40"/>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row>
    <row r="322" spans="2:100" s="23" customFormat="1">
      <c r="B322" s="41"/>
      <c r="C322" s="42"/>
      <c r="D322" s="43"/>
      <c r="E322" s="41"/>
      <c r="F322" s="44"/>
      <c r="G322" s="45"/>
      <c r="H322" s="41"/>
      <c r="I322" s="41"/>
      <c r="J322" s="41"/>
      <c r="K322" s="44"/>
      <c r="L322" s="46"/>
      <c r="M322" s="46"/>
      <c r="N322" s="47"/>
      <c r="O322" s="47"/>
      <c r="P322" s="48"/>
      <c r="Q322" s="44"/>
      <c r="R322" s="41"/>
      <c r="S322" s="44"/>
      <c r="T322" s="44"/>
      <c r="U322" s="44"/>
      <c r="V322" s="49"/>
      <c r="W322" s="49"/>
      <c r="X322" s="49"/>
      <c r="Y322" s="49"/>
      <c r="Z322" s="50"/>
      <c r="AE322" s="51"/>
      <c r="AF322" s="52"/>
      <c r="AG322" s="53"/>
      <c r="AH322" s="51"/>
      <c r="AI322" s="53"/>
      <c r="AK322" s="53"/>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40"/>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row>
    <row r="323" spans="2:100" s="23" customFormat="1">
      <c r="B323" s="41"/>
      <c r="C323" s="42"/>
      <c r="D323" s="43"/>
      <c r="E323" s="41"/>
      <c r="F323" s="44"/>
      <c r="G323" s="45"/>
      <c r="H323" s="41"/>
      <c r="I323" s="41"/>
      <c r="J323" s="41"/>
      <c r="K323" s="44"/>
      <c r="L323" s="46"/>
      <c r="M323" s="46"/>
      <c r="N323" s="47"/>
      <c r="O323" s="47"/>
      <c r="P323" s="48"/>
      <c r="Q323" s="44"/>
      <c r="R323" s="41"/>
      <c r="S323" s="44"/>
      <c r="T323" s="44"/>
      <c r="U323" s="44"/>
      <c r="V323" s="49"/>
      <c r="W323" s="49"/>
      <c r="X323" s="49"/>
      <c r="Y323" s="49"/>
      <c r="Z323" s="50"/>
      <c r="AE323" s="51"/>
      <c r="AF323" s="52"/>
      <c r="AG323" s="53"/>
      <c r="AH323" s="51"/>
      <c r="AI323" s="53"/>
      <c r="AK323" s="53"/>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40"/>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row>
    <row r="324" spans="2:100" s="23" customFormat="1">
      <c r="B324" s="41"/>
      <c r="C324" s="42"/>
      <c r="D324" s="43"/>
      <c r="E324" s="41"/>
      <c r="F324" s="44"/>
      <c r="G324" s="45"/>
      <c r="H324" s="41"/>
      <c r="I324" s="41"/>
      <c r="J324" s="41"/>
      <c r="K324" s="44"/>
      <c r="L324" s="46"/>
      <c r="M324" s="46"/>
      <c r="N324" s="47"/>
      <c r="O324" s="47"/>
      <c r="P324" s="48"/>
      <c r="Q324" s="44"/>
      <c r="R324" s="41"/>
      <c r="S324" s="44"/>
      <c r="T324" s="44"/>
      <c r="U324" s="44"/>
      <c r="V324" s="49"/>
      <c r="W324" s="49"/>
      <c r="X324" s="49"/>
      <c r="Y324" s="49"/>
      <c r="Z324" s="50"/>
      <c r="AE324" s="51"/>
      <c r="AF324" s="52"/>
      <c r="AG324" s="53"/>
      <c r="AH324" s="51"/>
      <c r="AI324" s="53"/>
      <c r="AK324" s="53"/>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40"/>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row>
    <row r="325" spans="2:100" s="23" customFormat="1">
      <c r="B325" s="41"/>
      <c r="C325" s="42"/>
      <c r="D325" s="43"/>
      <c r="E325" s="41"/>
      <c r="F325" s="44"/>
      <c r="G325" s="45"/>
      <c r="H325" s="41"/>
      <c r="I325" s="41"/>
      <c r="J325" s="41"/>
      <c r="K325" s="44"/>
      <c r="L325" s="46"/>
      <c r="M325" s="46"/>
      <c r="N325" s="47"/>
      <c r="O325" s="47"/>
      <c r="P325" s="48"/>
      <c r="Q325" s="44"/>
      <c r="R325" s="41"/>
      <c r="S325" s="44"/>
      <c r="T325" s="44"/>
      <c r="U325" s="44"/>
      <c r="V325" s="49"/>
      <c r="W325" s="49"/>
      <c r="X325" s="49"/>
      <c r="Y325" s="49"/>
      <c r="Z325" s="50"/>
      <c r="AE325" s="51"/>
      <c r="AF325" s="52"/>
      <c r="AG325" s="53"/>
      <c r="AH325" s="51"/>
      <c r="AI325" s="53"/>
      <c r="AK325" s="53"/>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40"/>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row>
    <row r="326" spans="2:100" s="23" customFormat="1">
      <c r="B326" s="41"/>
      <c r="C326" s="42"/>
      <c r="D326" s="43"/>
      <c r="E326" s="41"/>
      <c r="F326" s="44"/>
      <c r="G326" s="45"/>
      <c r="H326" s="41"/>
      <c r="I326" s="41"/>
      <c r="J326" s="41"/>
      <c r="K326" s="44"/>
      <c r="L326" s="46"/>
      <c r="M326" s="46"/>
      <c r="N326" s="47"/>
      <c r="O326" s="47"/>
      <c r="P326" s="48"/>
      <c r="Q326" s="44"/>
      <c r="R326" s="41"/>
      <c r="S326" s="44"/>
      <c r="T326" s="44"/>
      <c r="U326" s="44"/>
      <c r="V326" s="49"/>
      <c r="W326" s="49"/>
      <c r="X326" s="49"/>
      <c r="Y326" s="49"/>
      <c r="Z326" s="50"/>
      <c r="AE326" s="51"/>
      <c r="AF326" s="52"/>
      <c r="AG326" s="53"/>
      <c r="AH326" s="51"/>
      <c r="AI326" s="53"/>
      <c r="AK326" s="53"/>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40"/>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row>
    <row r="327" spans="2:100" s="23" customFormat="1">
      <c r="B327" s="41"/>
      <c r="C327" s="42"/>
      <c r="D327" s="43"/>
      <c r="E327" s="41"/>
      <c r="F327" s="44"/>
      <c r="G327" s="45"/>
      <c r="H327" s="41"/>
      <c r="I327" s="41"/>
      <c r="J327" s="41"/>
      <c r="K327" s="44"/>
      <c r="L327" s="46"/>
      <c r="M327" s="46"/>
      <c r="N327" s="47"/>
      <c r="O327" s="47"/>
      <c r="P327" s="48"/>
      <c r="Q327" s="44"/>
      <c r="R327" s="41"/>
      <c r="S327" s="44"/>
      <c r="T327" s="44"/>
      <c r="U327" s="44"/>
      <c r="V327" s="49"/>
      <c r="W327" s="49"/>
      <c r="X327" s="49"/>
      <c r="Y327" s="49"/>
      <c r="Z327" s="50"/>
      <c r="AE327" s="51"/>
      <c r="AF327" s="52"/>
      <c r="AG327" s="53"/>
      <c r="AH327" s="51"/>
      <c r="AI327" s="53"/>
      <c r="AK327" s="53"/>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40"/>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row>
    <row r="328" spans="2:100" s="23" customFormat="1">
      <c r="B328" s="41"/>
      <c r="C328" s="42"/>
      <c r="D328" s="43"/>
      <c r="E328" s="41"/>
      <c r="F328" s="44"/>
      <c r="G328" s="45"/>
      <c r="H328" s="41"/>
      <c r="I328" s="41"/>
      <c r="J328" s="41"/>
      <c r="K328" s="44"/>
      <c r="L328" s="46"/>
      <c r="M328" s="46"/>
      <c r="N328" s="47"/>
      <c r="O328" s="47"/>
      <c r="P328" s="48"/>
      <c r="Q328" s="44"/>
      <c r="R328" s="41"/>
      <c r="S328" s="44"/>
      <c r="T328" s="44"/>
      <c r="U328" s="44"/>
      <c r="V328" s="49"/>
      <c r="W328" s="49"/>
      <c r="X328" s="49"/>
      <c r="Y328" s="49"/>
      <c r="Z328" s="50"/>
      <c r="AE328" s="51"/>
      <c r="AF328" s="52"/>
      <c r="AG328" s="53"/>
      <c r="AH328" s="51"/>
      <c r="AI328" s="53"/>
      <c r="AK328" s="53"/>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40"/>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row>
    <row r="329" spans="2:100" s="23" customFormat="1">
      <c r="B329" s="41"/>
      <c r="C329" s="42"/>
      <c r="D329" s="43"/>
      <c r="E329" s="41"/>
      <c r="F329" s="44"/>
      <c r="G329" s="45"/>
      <c r="H329" s="41"/>
      <c r="I329" s="41"/>
      <c r="J329" s="41"/>
      <c r="K329" s="44"/>
      <c r="L329" s="46"/>
      <c r="M329" s="46"/>
      <c r="N329" s="47"/>
      <c r="O329" s="47"/>
      <c r="P329" s="48"/>
      <c r="Q329" s="44"/>
      <c r="R329" s="41"/>
      <c r="S329" s="44"/>
      <c r="T329" s="44"/>
      <c r="U329" s="44"/>
      <c r="V329" s="49"/>
      <c r="W329" s="49"/>
      <c r="X329" s="49"/>
      <c r="Y329" s="49"/>
      <c r="Z329" s="50"/>
      <c r="AE329" s="51"/>
      <c r="AF329" s="52"/>
      <c r="AG329" s="53"/>
      <c r="AH329" s="51"/>
      <c r="AI329" s="53"/>
      <c r="AK329" s="53"/>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40"/>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row>
    <row r="330" spans="2:100" s="23" customFormat="1">
      <c r="B330" s="41"/>
      <c r="C330" s="42"/>
      <c r="D330" s="43"/>
      <c r="E330" s="41"/>
      <c r="F330" s="44"/>
      <c r="G330" s="45"/>
      <c r="H330" s="41"/>
      <c r="I330" s="41"/>
      <c r="J330" s="41"/>
      <c r="K330" s="44"/>
      <c r="L330" s="46"/>
      <c r="M330" s="46"/>
      <c r="N330" s="47"/>
      <c r="O330" s="47"/>
      <c r="P330" s="48"/>
      <c r="Q330" s="44"/>
      <c r="R330" s="41"/>
      <c r="S330" s="44"/>
      <c r="T330" s="44"/>
      <c r="U330" s="44"/>
      <c r="V330" s="49"/>
      <c r="W330" s="49"/>
      <c r="X330" s="49"/>
      <c r="Y330" s="49"/>
      <c r="Z330" s="50"/>
      <c r="AE330" s="51"/>
      <c r="AF330" s="52"/>
      <c r="AG330" s="53"/>
      <c r="AH330" s="51"/>
      <c r="AI330" s="53"/>
      <c r="AK330" s="53"/>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40"/>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row>
    <row r="331" spans="2:100" s="23" customFormat="1">
      <c r="B331" s="41"/>
      <c r="C331" s="42"/>
      <c r="D331" s="43"/>
      <c r="E331" s="41"/>
      <c r="F331" s="44"/>
      <c r="G331" s="45"/>
      <c r="H331" s="41"/>
      <c r="I331" s="41"/>
      <c r="J331" s="41"/>
      <c r="K331" s="44"/>
      <c r="L331" s="46"/>
      <c r="M331" s="46"/>
      <c r="N331" s="47"/>
      <c r="O331" s="47"/>
      <c r="P331" s="48"/>
      <c r="Q331" s="44"/>
      <c r="R331" s="41"/>
      <c r="S331" s="44"/>
      <c r="T331" s="44"/>
      <c r="U331" s="44"/>
      <c r="V331" s="49"/>
      <c r="W331" s="49"/>
      <c r="X331" s="49"/>
      <c r="Y331" s="49"/>
      <c r="Z331" s="50"/>
      <c r="AE331" s="51"/>
      <c r="AF331" s="52"/>
      <c r="AG331" s="53"/>
      <c r="AH331" s="51"/>
      <c r="AI331" s="53"/>
      <c r="AK331" s="53"/>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40"/>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row>
    <row r="332" spans="2:100" s="23" customFormat="1">
      <c r="B332" s="41"/>
      <c r="C332" s="42"/>
      <c r="D332" s="43"/>
      <c r="E332" s="41"/>
      <c r="F332" s="44"/>
      <c r="G332" s="45"/>
      <c r="H332" s="41"/>
      <c r="I332" s="41"/>
      <c r="J332" s="41"/>
      <c r="K332" s="44"/>
      <c r="L332" s="46"/>
      <c r="M332" s="46"/>
      <c r="N332" s="47"/>
      <c r="O332" s="47"/>
      <c r="P332" s="48"/>
      <c r="Q332" s="44"/>
      <c r="R332" s="41"/>
      <c r="S332" s="44"/>
      <c r="T332" s="44"/>
      <c r="U332" s="44"/>
      <c r="V332" s="49"/>
      <c r="W332" s="49"/>
      <c r="X332" s="49"/>
      <c r="Y332" s="49"/>
      <c r="Z332" s="50"/>
      <c r="AE332" s="51"/>
      <c r="AF332" s="52"/>
      <c r="AG332" s="53"/>
      <c r="AH332" s="51"/>
      <c r="AI332" s="53"/>
      <c r="AK332" s="53"/>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40"/>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row>
    <row r="333" spans="2:100" s="23" customFormat="1">
      <c r="B333" s="41"/>
      <c r="C333" s="42"/>
      <c r="D333" s="43"/>
      <c r="E333" s="41"/>
      <c r="F333" s="44"/>
      <c r="G333" s="45"/>
      <c r="H333" s="41"/>
      <c r="I333" s="41"/>
      <c r="J333" s="41"/>
      <c r="K333" s="44"/>
      <c r="L333" s="46"/>
      <c r="M333" s="46"/>
      <c r="N333" s="47"/>
      <c r="O333" s="47"/>
      <c r="P333" s="48"/>
      <c r="Q333" s="44"/>
      <c r="R333" s="41"/>
      <c r="S333" s="44"/>
      <c r="T333" s="44"/>
      <c r="U333" s="44"/>
      <c r="V333" s="49"/>
      <c r="W333" s="49"/>
      <c r="X333" s="49"/>
      <c r="Y333" s="49"/>
      <c r="Z333" s="50"/>
      <c r="AE333" s="51"/>
      <c r="AF333" s="52"/>
      <c r="AG333" s="53"/>
      <c r="AH333" s="51"/>
      <c r="AI333" s="53"/>
      <c r="AK333" s="53"/>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40"/>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row>
    <row r="334" spans="2:100" s="23" customFormat="1">
      <c r="B334" s="41"/>
      <c r="C334" s="42"/>
      <c r="D334" s="43"/>
      <c r="E334" s="41"/>
      <c r="F334" s="44"/>
      <c r="G334" s="45"/>
      <c r="H334" s="41"/>
      <c r="I334" s="41"/>
      <c r="J334" s="41"/>
      <c r="K334" s="44"/>
      <c r="L334" s="46"/>
      <c r="M334" s="46"/>
      <c r="N334" s="47"/>
      <c r="O334" s="47"/>
      <c r="P334" s="48"/>
      <c r="Q334" s="44"/>
      <c r="R334" s="41"/>
      <c r="S334" s="44"/>
      <c r="T334" s="44"/>
      <c r="U334" s="44"/>
      <c r="V334" s="49"/>
      <c r="W334" s="49"/>
      <c r="X334" s="49"/>
      <c r="Y334" s="49"/>
      <c r="Z334" s="50"/>
      <c r="AE334" s="51"/>
      <c r="AF334" s="52"/>
      <c r="AG334" s="53"/>
      <c r="AH334" s="51"/>
      <c r="AI334" s="53"/>
      <c r="AK334" s="53"/>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40"/>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row>
    <row r="335" spans="2:100" s="23" customFormat="1">
      <c r="B335" s="41"/>
      <c r="C335" s="42"/>
      <c r="D335" s="43"/>
      <c r="E335" s="41"/>
      <c r="F335" s="44"/>
      <c r="G335" s="45"/>
      <c r="H335" s="41"/>
      <c r="I335" s="41"/>
      <c r="J335" s="41"/>
      <c r="K335" s="44"/>
      <c r="L335" s="46"/>
      <c r="M335" s="46"/>
      <c r="N335" s="47"/>
      <c r="O335" s="47"/>
      <c r="P335" s="48"/>
      <c r="Q335" s="44"/>
      <c r="R335" s="41"/>
      <c r="S335" s="44"/>
      <c r="T335" s="44"/>
      <c r="U335" s="44"/>
      <c r="V335" s="49"/>
      <c r="W335" s="49"/>
      <c r="X335" s="49"/>
      <c r="Y335" s="49"/>
      <c r="Z335" s="50"/>
      <c r="AE335" s="51"/>
      <c r="AF335" s="52"/>
      <c r="AG335" s="53"/>
      <c r="AH335" s="51"/>
      <c r="AI335" s="53"/>
      <c r="AK335" s="53"/>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40"/>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row>
    <row r="336" spans="2:100" s="23" customFormat="1">
      <c r="B336" s="41"/>
      <c r="C336" s="42"/>
      <c r="D336" s="43"/>
      <c r="E336" s="41"/>
      <c r="F336" s="44"/>
      <c r="G336" s="45"/>
      <c r="H336" s="41"/>
      <c r="I336" s="41"/>
      <c r="J336" s="41"/>
      <c r="K336" s="44"/>
      <c r="L336" s="46"/>
      <c r="M336" s="46"/>
      <c r="N336" s="47"/>
      <c r="O336" s="47"/>
      <c r="P336" s="48"/>
      <c r="Q336" s="44"/>
      <c r="R336" s="41"/>
      <c r="S336" s="44"/>
      <c r="T336" s="44"/>
      <c r="U336" s="44"/>
      <c r="V336" s="49"/>
      <c r="W336" s="49"/>
      <c r="X336" s="49"/>
      <c r="Y336" s="49"/>
      <c r="Z336" s="50"/>
      <c r="AE336" s="51"/>
      <c r="AF336" s="52"/>
      <c r="AG336" s="53"/>
      <c r="AH336" s="51"/>
      <c r="AI336" s="53"/>
      <c r="AK336" s="53"/>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40"/>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row>
    <row r="337" spans="2:100" s="23" customFormat="1">
      <c r="B337" s="41"/>
      <c r="C337" s="42"/>
      <c r="D337" s="43"/>
      <c r="E337" s="41"/>
      <c r="F337" s="44"/>
      <c r="G337" s="45"/>
      <c r="H337" s="41"/>
      <c r="I337" s="41"/>
      <c r="J337" s="41"/>
      <c r="K337" s="44"/>
      <c r="L337" s="46"/>
      <c r="M337" s="46"/>
      <c r="N337" s="47"/>
      <c r="O337" s="47"/>
      <c r="P337" s="48"/>
      <c r="Q337" s="44"/>
      <c r="R337" s="41"/>
      <c r="S337" s="44"/>
      <c r="T337" s="44"/>
      <c r="U337" s="44"/>
      <c r="V337" s="49"/>
      <c r="W337" s="49"/>
      <c r="X337" s="49"/>
      <c r="Y337" s="49"/>
      <c r="Z337" s="50"/>
      <c r="AE337" s="51"/>
      <c r="AF337" s="52"/>
      <c r="AG337" s="53"/>
      <c r="AH337" s="51"/>
      <c r="AI337" s="53"/>
      <c r="AK337" s="53"/>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40"/>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row>
    <row r="338" spans="2:100" s="23" customFormat="1">
      <c r="B338" s="41"/>
      <c r="C338" s="42"/>
      <c r="D338" s="43"/>
      <c r="E338" s="41"/>
      <c r="F338" s="44"/>
      <c r="G338" s="45"/>
      <c r="H338" s="41"/>
      <c r="I338" s="41"/>
      <c r="J338" s="41"/>
      <c r="K338" s="44"/>
      <c r="L338" s="46"/>
      <c r="M338" s="46"/>
      <c r="N338" s="47"/>
      <c r="O338" s="47"/>
      <c r="P338" s="48"/>
      <c r="Q338" s="44"/>
      <c r="R338" s="41"/>
      <c r="S338" s="44"/>
      <c r="T338" s="44"/>
      <c r="U338" s="44"/>
      <c r="V338" s="49"/>
      <c r="W338" s="49"/>
      <c r="X338" s="49"/>
      <c r="Y338" s="49"/>
      <c r="Z338" s="50"/>
      <c r="AE338" s="51"/>
      <c r="AF338" s="52"/>
      <c r="AG338" s="53"/>
      <c r="AH338" s="51"/>
      <c r="AI338" s="53"/>
      <c r="AK338" s="53"/>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40"/>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row>
    <row r="339" spans="2:100" s="23" customFormat="1">
      <c r="B339" s="41"/>
      <c r="C339" s="42"/>
      <c r="D339" s="43"/>
      <c r="E339" s="41"/>
      <c r="F339" s="44"/>
      <c r="G339" s="45"/>
      <c r="H339" s="41"/>
      <c r="I339" s="41"/>
      <c r="J339" s="41"/>
      <c r="K339" s="44"/>
      <c r="L339" s="46"/>
      <c r="M339" s="46"/>
      <c r="N339" s="47"/>
      <c r="O339" s="47"/>
      <c r="P339" s="48"/>
      <c r="Q339" s="44"/>
      <c r="R339" s="41"/>
      <c r="S339" s="44"/>
      <c r="T339" s="44"/>
      <c r="U339" s="44"/>
      <c r="V339" s="49"/>
      <c r="W339" s="49"/>
      <c r="X339" s="49"/>
      <c r="Y339" s="49"/>
      <c r="Z339" s="50"/>
      <c r="AE339" s="51"/>
      <c r="AF339" s="52"/>
      <c r="AG339" s="53"/>
      <c r="AH339" s="51"/>
      <c r="AI339" s="53"/>
      <c r="AK339" s="53"/>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40"/>
      <c r="BT339" s="24"/>
      <c r="BU339" s="24"/>
      <c r="BV339" s="24"/>
      <c r="BW339" s="24"/>
      <c r="BX339" s="24"/>
      <c r="BY339" s="24"/>
      <c r="BZ339" s="24"/>
      <c r="CA339" s="24"/>
      <c r="CB339" s="24"/>
      <c r="CC339" s="24"/>
      <c r="CD339" s="24"/>
      <c r="CE339" s="24"/>
      <c r="CF339" s="24"/>
      <c r="CG339" s="24"/>
      <c r="CH339" s="24"/>
      <c r="CI339" s="24"/>
      <c r="CJ339" s="24"/>
      <c r="CK339" s="24"/>
      <c r="CL339" s="24"/>
      <c r="CM339" s="24"/>
      <c r="CN339" s="24"/>
      <c r="CO339" s="24"/>
      <c r="CP339" s="24"/>
      <c r="CQ339" s="24"/>
      <c r="CR339" s="24"/>
      <c r="CS339" s="24"/>
      <c r="CT339" s="24"/>
      <c r="CU339" s="24"/>
      <c r="CV339" s="24"/>
    </row>
    <row r="340" spans="2:100" s="23" customFormat="1">
      <c r="B340" s="41"/>
      <c r="C340" s="42"/>
      <c r="D340" s="43"/>
      <c r="E340" s="41"/>
      <c r="F340" s="44"/>
      <c r="G340" s="45"/>
      <c r="H340" s="41"/>
      <c r="I340" s="41"/>
      <c r="J340" s="41"/>
      <c r="K340" s="44"/>
      <c r="L340" s="46"/>
      <c r="M340" s="46"/>
      <c r="N340" s="47"/>
      <c r="O340" s="47"/>
      <c r="P340" s="48"/>
      <c r="Q340" s="44"/>
      <c r="R340" s="41"/>
      <c r="S340" s="44"/>
      <c r="T340" s="44"/>
      <c r="U340" s="44"/>
      <c r="V340" s="49"/>
      <c r="W340" s="49"/>
      <c r="X340" s="49"/>
      <c r="Y340" s="49"/>
      <c r="Z340" s="50"/>
      <c r="AE340" s="51"/>
      <c r="AF340" s="52"/>
      <c r="AG340" s="53"/>
      <c r="AH340" s="51"/>
      <c r="AI340" s="53"/>
      <c r="AK340" s="53"/>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40"/>
      <c r="BT340" s="24"/>
      <c r="BU340" s="24"/>
      <c r="BV340" s="24"/>
      <c r="BW340" s="24"/>
      <c r="BX340" s="24"/>
      <c r="BY340" s="24"/>
      <c r="BZ340" s="24"/>
      <c r="CA340" s="24"/>
      <c r="CB340" s="24"/>
      <c r="CC340" s="24"/>
      <c r="CD340" s="24"/>
      <c r="CE340" s="24"/>
      <c r="CF340" s="24"/>
      <c r="CG340" s="24"/>
      <c r="CH340" s="24"/>
      <c r="CI340" s="24"/>
      <c r="CJ340" s="24"/>
      <c r="CK340" s="24"/>
      <c r="CL340" s="24"/>
      <c r="CM340" s="24"/>
      <c r="CN340" s="24"/>
      <c r="CO340" s="24"/>
      <c r="CP340" s="24"/>
      <c r="CQ340" s="24"/>
      <c r="CR340" s="24"/>
      <c r="CS340" s="24"/>
      <c r="CT340" s="24"/>
      <c r="CU340" s="24"/>
      <c r="CV340" s="24"/>
    </row>
    <row r="341" spans="2:100" s="23" customFormat="1">
      <c r="B341" s="41"/>
      <c r="C341" s="42"/>
      <c r="D341" s="43"/>
      <c r="E341" s="41"/>
      <c r="F341" s="44"/>
      <c r="G341" s="45"/>
      <c r="H341" s="41"/>
      <c r="I341" s="41"/>
      <c r="J341" s="41"/>
      <c r="K341" s="44"/>
      <c r="L341" s="46"/>
      <c r="M341" s="46"/>
      <c r="N341" s="47"/>
      <c r="O341" s="47"/>
      <c r="P341" s="48"/>
      <c r="Q341" s="44"/>
      <c r="R341" s="41"/>
      <c r="S341" s="44"/>
      <c r="T341" s="44"/>
      <c r="U341" s="44"/>
      <c r="V341" s="49"/>
      <c r="W341" s="49"/>
      <c r="X341" s="49"/>
      <c r="Y341" s="49"/>
      <c r="Z341" s="50"/>
      <c r="AE341" s="51"/>
      <c r="AF341" s="52"/>
      <c r="AG341" s="53"/>
      <c r="AH341" s="51"/>
      <c r="AI341" s="53"/>
      <c r="AK341" s="53"/>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40"/>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row>
    <row r="342" spans="2:100" s="23" customFormat="1">
      <c r="B342" s="41"/>
      <c r="C342" s="42"/>
      <c r="D342" s="43"/>
      <c r="E342" s="41"/>
      <c r="F342" s="44"/>
      <c r="G342" s="45"/>
      <c r="H342" s="41"/>
      <c r="I342" s="41"/>
      <c r="J342" s="41"/>
      <c r="K342" s="44"/>
      <c r="L342" s="46"/>
      <c r="M342" s="46"/>
      <c r="N342" s="47"/>
      <c r="O342" s="47"/>
      <c r="P342" s="48"/>
      <c r="Q342" s="44"/>
      <c r="R342" s="41"/>
      <c r="S342" s="44"/>
      <c r="T342" s="44"/>
      <c r="U342" s="44"/>
      <c r="V342" s="49"/>
      <c r="W342" s="49"/>
      <c r="X342" s="49"/>
      <c r="Y342" s="49"/>
      <c r="Z342" s="50"/>
      <c r="AE342" s="51"/>
      <c r="AF342" s="52"/>
      <c r="AG342" s="53"/>
      <c r="AH342" s="51"/>
      <c r="AI342" s="53"/>
      <c r="AK342" s="53"/>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40"/>
      <c r="BT342" s="24"/>
      <c r="BU342" s="24"/>
      <c r="BV342" s="24"/>
      <c r="BW342" s="24"/>
      <c r="BX342" s="24"/>
      <c r="BY342" s="24"/>
      <c r="BZ342" s="24"/>
      <c r="CA342" s="24"/>
      <c r="CB342" s="24"/>
      <c r="CC342" s="24"/>
      <c r="CD342" s="24"/>
      <c r="CE342" s="24"/>
      <c r="CF342" s="24"/>
      <c r="CG342" s="24"/>
      <c r="CH342" s="24"/>
      <c r="CI342" s="24"/>
      <c r="CJ342" s="24"/>
      <c r="CK342" s="24"/>
      <c r="CL342" s="24"/>
      <c r="CM342" s="24"/>
      <c r="CN342" s="24"/>
      <c r="CO342" s="24"/>
      <c r="CP342" s="24"/>
      <c r="CQ342" s="24"/>
      <c r="CR342" s="24"/>
      <c r="CS342" s="24"/>
      <c r="CT342" s="24"/>
      <c r="CU342" s="24"/>
      <c r="CV342" s="24"/>
    </row>
    <row r="343" spans="2:100" s="23" customFormat="1">
      <c r="B343" s="41"/>
      <c r="C343" s="42"/>
      <c r="D343" s="43"/>
      <c r="E343" s="41"/>
      <c r="F343" s="44"/>
      <c r="G343" s="45"/>
      <c r="H343" s="41"/>
      <c r="I343" s="41"/>
      <c r="J343" s="41"/>
      <c r="K343" s="44"/>
      <c r="L343" s="46"/>
      <c r="M343" s="46"/>
      <c r="N343" s="47"/>
      <c r="O343" s="47"/>
      <c r="P343" s="48"/>
      <c r="Q343" s="44"/>
      <c r="R343" s="41"/>
      <c r="S343" s="44"/>
      <c r="T343" s="44"/>
      <c r="U343" s="44"/>
      <c r="V343" s="49"/>
      <c r="W343" s="49"/>
      <c r="X343" s="49"/>
      <c r="Y343" s="49"/>
      <c r="Z343" s="50"/>
      <c r="AE343" s="51"/>
      <c r="AF343" s="52"/>
      <c r="AG343" s="53"/>
      <c r="AH343" s="51"/>
      <c r="AI343" s="53"/>
      <c r="AK343" s="53"/>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c r="BI343" s="24"/>
      <c r="BJ343" s="24"/>
      <c r="BK343" s="24"/>
      <c r="BL343" s="24"/>
      <c r="BM343" s="24"/>
      <c r="BN343" s="24"/>
      <c r="BO343" s="24"/>
      <c r="BP343" s="24"/>
      <c r="BQ343" s="24"/>
      <c r="BR343" s="24"/>
      <c r="BS343" s="40"/>
      <c r="BT343" s="24"/>
      <c r="BU343" s="24"/>
      <c r="BV343" s="24"/>
      <c r="BW343" s="24"/>
      <c r="BX343" s="24"/>
      <c r="BY343" s="24"/>
      <c r="BZ343" s="24"/>
      <c r="CA343" s="24"/>
      <c r="CB343" s="24"/>
      <c r="CC343" s="24"/>
      <c r="CD343" s="24"/>
      <c r="CE343" s="24"/>
      <c r="CF343" s="24"/>
      <c r="CG343" s="24"/>
      <c r="CH343" s="24"/>
      <c r="CI343" s="24"/>
      <c r="CJ343" s="24"/>
      <c r="CK343" s="24"/>
      <c r="CL343" s="24"/>
      <c r="CM343" s="24"/>
      <c r="CN343" s="24"/>
      <c r="CO343" s="24"/>
      <c r="CP343" s="24"/>
      <c r="CQ343" s="24"/>
      <c r="CR343" s="24"/>
      <c r="CS343" s="24"/>
      <c r="CT343" s="24"/>
      <c r="CU343" s="24"/>
      <c r="CV343" s="24"/>
    </row>
    <row r="344" spans="2:100" s="23" customFormat="1">
      <c r="B344" s="41"/>
      <c r="C344" s="42"/>
      <c r="D344" s="43"/>
      <c r="E344" s="41"/>
      <c r="F344" s="44"/>
      <c r="G344" s="45"/>
      <c r="H344" s="41"/>
      <c r="I344" s="41"/>
      <c r="J344" s="41"/>
      <c r="K344" s="44"/>
      <c r="L344" s="46"/>
      <c r="M344" s="46"/>
      <c r="N344" s="47"/>
      <c r="O344" s="47"/>
      <c r="P344" s="48"/>
      <c r="Q344" s="44"/>
      <c r="R344" s="41"/>
      <c r="S344" s="44"/>
      <c r="T344" s="44"/>
      <c r="U344" s="44"/>
      <c r="V344" s="49"/>
      <c r="W344" s="49"/>
      <c r="X344" s="49"/>
      <c r="Y344" s="49"/>
      <c r="Z344" s="50"/>
      <c r="AE344" s="51"/>
      <c r="AF344" s="52"/>
      <c r="AG344" s="53"/>
      <c r="AH344" s="51"/>
      <c r="AI344" s="53"/>
      <c r="AK344" s="53"/>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c r="BI344" s="24"/>
      <c r="BJ344" s="24"/>
      <c r="BK344" s="24"/>
      <c r="BL344" s="24"/>
      <c r="BM344" s="24"/>
      <c r="BN344" s="24"/>
      <c r="BO344" s="24"/>
      <c r="BP344" s="24"/>
      <c r="BQ344" s="24"/>
      <c r="BR344" s="24"/>
      <c r="BS344" s="40"/>
      <c r="BT344" s="24"/>
      <c r="BU344" s="24"/>
      <c r="BV344" s="24"/>
      <c r="BW344" s="24"/>
      <c r="BX344" s="24"/>
      <c r="BY344" s="24"/>
      <c r="BZ344" s="24"/>
      <c r="CA344" s="24"/>
      <c r="CB344" s="24"/>
      <c r="CC344" s="24"/>
      <c r="CD344" s="24"/>
      <c r="CE344" s="24"/>
      <c r="CF344" s="24"/>
      <c r="CG344" s="24"/>
      <c r="CH344" s="24"/>
      <c r="CI344" s="24"/>
      <c r="CJ344" s="24"/>
      <c r="CK344" s="24"/>
      <c r="CL344" s="24"/>
      <c r="CM344" s="24"/>
      <c r="CN344" s="24"/>
      <c r="CO344" s="24"/>
      <c r="CP344" s="24"/>
      <c r="CQ344" s="24"/>
      <c r="CR344" s="24"/>
      <c r="CS344" s="24"/>
      <c r="CT344" s="24"/>
      <c r="CU344" s="24"/>
      <c r="CV344" s="24"/>
    </row>
    <row r="345" spans="2:100" s="23" customFormat="1">
      <c r="B345" s="41"/>
      <c r="C345" s="42"/>
      <c r="D345" s="43"/>
      <c r="E345" s="41"/>
      <c r="F345" s="44"/>
      <c r="G345" s="45"/>
      <c r="H345" s="41"/>
      <c r="I345" s="41"/>
      <c r="J345" s="41"/>
      <c r="K345" s="44"/>
      <c r="L345" s="46"/>
      <c r="M345" s="46"/>
      <c r="N345" s="47"/>
      <c r="O345" s="47"/>
      <c r="P345" s="48"/>
      <c r="Q345" s="44"/>
      <c r="R345" s="41"/>
      <c r="S345" s="44"/>
      <c r="T345" s="44"/>
      <c r="U345" s="44"/>
      <c r="V345" s="49"/>
      <c r="W345" s="49"/>
      <c r="X345" s="49"/>
      <c r="Y345" s="49"/>
      <c r="Z345" s="50"/>
      <c r="AE345" s="51"/>
      <c r="AF345" s="52"/>
      <c r="AG345" s="53"/>
      <c r="AH345" s="51"/>
      <c r="AI345" s="53"/>
      <c r="AK345" s="53"/>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40"/>
      <c r="BT345" s="24"/>
      <c r="BU345" s="24"/>
      <c r="BV345" s="24"/>
      <c r="BW345" s="24"/>
      <c r="BX345" s="24"/>
      <c r="BY345" s="24"/>
      <c r="BZ345" s="24"/>
      <c r="CA345" s="24"/>
      <c r="CB345" s="24"/>
      <c r="CC345" s="24"/>
      <c r="CD345" s="24"/>
      <c r="CE345" s="24"/>
      <c r="CF345" s="24"/>
      <c r="CG345" s="24"/>
      <c r="CH345" s="24"/>
      <c r="CI345" s="24"/>
      <c r="CJ345" s="24"/>
      <c r="CK345" s="24"/>
      <c r="CL345" s="24"/>
      <c r="CM345" s="24"/>
      <c r="CN345" s="24"/>
      <c r="CO345" s="24"/>
      <c r="CP345" s="24"/>
      <c r="CQ345" s="24"/>
      <c r="CR345" s="24"/>
      <c r="CS345" s="24"/>
      <c r="CT345" s="24"/>
      <c r="CU345" s="24"/>
      <c r="CV345" s="24"/>
    </row>
    <row r="346" spans="2:100" s="23" customFormat="1">
      <c r="B346" s="41"/>
      <c r="C346" s="42"/>
      <c r="D346" s="43"/>
      <c r="E346" s="41"/>
      <c r="F346" s="44"/>
      <c r="G346" s="45"/>
      <c r="H346" s="41"/>
      <c r="I346" s="41"/>
      <c r="J346" s="41"/>
      <c r="K346" s="44"/>
      <c r="L346" s="46"/>
      <c r="M346" s="46"/>
      <c r="N346" s="47"/>
      <c r="O346" s="47"/>
      <c r="P346" s="48"/>
      <c r="Q346" s="44"/>
      <c r="R346" s="41"/>
      <c r="S346" s="44"/>
      <c r="T346" s="44"/>
      <c r="U346" s="44"/>
      <c r="V346" s="49"/>
      <c r="W346" s="49"/>
      <c r="X346" s="49"/>
      <c r="Y346" s="49"/>
      <c r="Z346" s="50"/>
      <c r="AE346" s="51"/>
      <c r="AF346" s="52"/>
      <c r="AG346" s="53"/>
      <c r="AH346" s="51"/>
      <c r="AI346" s="53"/>
      <c r="AK346" s="53"/>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c r="BI346" s="24"/>
      <c r="BJ346" s="24"/>
      <c r="BK346" s="24"/>
      <c r="BL346" s="24"/>
      <c r="BM346" s="24"/>
      <c r="BN346" s="24"/>
      <c r="BO346" s="24"/>
      <c r="BP346" s="24"/>
      <c r="BQ346" s="24"/>
      <c r="BR346" s="24"/>
      <c r="BS346" s="40"/>
      <c r="BT346" s="24"/>
      <c r="BU346" s="24"/>
      <c r="BV346" s="24"/>
      <c r="BW346" s="24"/>
      <c r="BX346" s="24"/>
      <c r="BY346" s="24"/>
      <c r="BZ346" s="24"/>
      <c r="CA346" s="24"/>
      <c r="CB346" s="24"/>
      <c r="CC346" s="24"/>
      <c r="CD346" s="24"/>
      <c r="CE346" s="24"/>
      <c r="CF346" s="24"/>
      <c r="CG346" s="24"/>
      <c r="CH346" s="24"/>
      <c r="CI346" s="24"/>
      <c r="CJ346" s="24"/>
      <c r="CK346" s="24"/>
      <c r="CL346" s="24"/>
      <c r="CM346" s="24"/>
      <c r="CN346" s="24"/>
      <c r="CO346" s="24"/>
      <c r="CP346" s="24"/>
      <c r="CQ346" s="24"/>
      <c r="CR346" s="24"/>
      <c r="CS346" s="24"/>
      <c r="CT346" s="24"/>
      <c r="CU346" s="24"/>
      <c r="CV346" s="24"/>
    </row>
    <row r="347" spans="2:100" s="23" customFormat="1">
      <c r="B347" s="41"/>
      <c r="C347" s="42"/>
      <c r="D347" s="43"/>
      <c r="E347" s="41"/>
      <c r="F347" s="44"/>
      <c r="G347" s="45"/>
      <c r="H347" s="41"/>
      <c r="I347" s="41"/>
      <c r="J347" s="41"/>
      <c r="K347" s="44"/>
      <c r="L347" s="46"/>
      <c r="M347" s="46"/>
      <c r="N347" s="47"/>
      <c r="O347" s="47"/>
      <c r="P347" s="48"/>
      <c r="Q347" s="44"/>
      <c r="R347" s="41"/>
      <c r="S347" s="44"/>
      <c r="T347" s="44"/>
      <c r="U347" s="44"/>
      <c r="V347" s="49"/>
      <c r="W347" s="49"/>
      <c r="X347" s="49"/>
      <c r="Y347" s="49"/>
      <c r="Z347" s="50"/>
      <c r="AE347" s="51"/>
      <c r="AF347" s="52"/>
      <c r="AG347" s="53"/>
      <c r="AH347" s="51"/>
      <c r="AI347" s="53"/>
      <c r="AK347" s="53"/>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24"/>
      <c r="BO347" s="24"/>
      <c r="BP347" s="24"/>
      <c r="BQ347" s="24"/>
      <c r="BR347" s="24"/>
      <c r="BS347" s="40"/>
      <c r="BT347" s="24"/>
      <c r="BU347" s="24"/>
      <c r="BV347" s="24"/>
      <c r="BW347" s="24"/>
      <c r="BX347" s="24"/>
      <c r="BY347" s="24"/>
      <c r="BZ347" s="24"/>
      <c r="CA347" s="24"/>
      <c r="CB347" s="24"/>
      <c r="CC347" s="24"/>
      <c r="CD347" s="24"/>
      <c r="CE347" s="24"/>
      <c r="CF347" s="24"/>
      <c r="CG347" s="24"/>
      <c r="CH347" s="24"/>
      <c r="CI347" s="24"/>
      <c r="CJ347" s="24"/>
      <c r="CK347" s="24"/>
      <c r="CL347" s="24"/>
      <c r="CM347" s="24"/>
      <c r="CN347" s="24"/>
      <c r="CO347" s="24"/>
      <c r="CP347" s="24"/>
      <c r="CQ347" s="24"/>
      <c r="CR347" s="24"/>
      <c r="CS347" s="24"/>
      <c r="CT347" s="24"/>
      <c r="CU347" s="24"/>
      <c r="CV347" s="24"/>
    </row>
    <row r="348" spans="2:100" s="23" customFormat="1">
      <c r="B348" s="41"/>
      <c r="C348" s="42"/>
      <c r="D348" s="43"/>
      <c r="E348" s="41"/>
      <c r="F348" s="44"/>
      <c r="G348" s="45"/>
      <c r="H348" s="41"/>
      <c r="I348" s="41"/>
      <c r="J348" s="41"/>
      <c r="K348" s="44"/>
      <c r="L348" s="46"/>
      <c r="M348" s="46"/>
      <c r="N348" s="47"/>
      <c r="O348" s="47"/>
      <c r="P348" s="48"/>
      <c r="Q348" s="44"/>
      <c r="R348" s="41"/>
      <c r="S348" s="44"/>
      <c r="T348" s="44"/>
      <c r="U348" s="44"/>
      <c r="V348" s="49"/>
      <c r="W348" s="49"/>
      <c r="X348" s="49"/>
      <c r="Y348" s="49"/>
      <c r="Z348" s="50"/>
      <c r="AE348" s="51"/>
      <c r="AF348" s="52"/>
      <c r="AG348" s="53"/>
      <c r="AH348" s="51"/>
      <c r="AI348" s="53"/>
      <c r="AK348" s="53"/>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40"/>
      <c r="BT348" s="24"/>
      <c r="BU348" s="24"/>
      <c r="BV348" s="24"/>
      <c r="BW348" s="24"/>
      <c r="BX348" s="24"/>
      <c r="BY348" s="24"/>
      <c r="BZ348" s="24"/>
      <c r="CA348" s="24"/>
      <c r="CB348" s="24"/>
      <c r="CC348" s="24"/>
      <c r="CD348" s="24"/>
      <c r="CE348" s="24"/>
      <c r="CF348" s="24"/>
      <c r="CG348" s="24"/>
      <c r="CH348" s="24"/>
      <c r="CI348" s="24"/>
      <c r="CJ348" s="24"/>
      <c r="CK348" s="24"/>
      <c r="CL348" s="24"/>
      <c r="CM348" s="24"/>
      <c r="CN348" s="24"/>
      <c r="CO348" s="24"/>
      <c r="CP348" s="24"/>
      <c r="CQ348" s="24"/>
      <c r="CR348" s="24"/>
      <c r="CS348" s="24"/>
      <c r="CT348" s="24"/>
      <c r="CU348" s="24"/>
      <c r="CV348" s="24"/>
    </row>
    <row r="349" spans="2:100" s="23" customFormat="1">
      <c r="B349" s="41"/>
      <c r="C349" s="42"/>
      <c r="D349" s="43"/>
      <c r="E349" s="41"/>
      <c r="F349" s="44"/>
      <c r="G349" s="45"/>
      <c r="H349" s="41"/>
      <c r="I349" s="41"/>
      <c r="J349" s="41"/>
      <c r="K349" s="44"/>
      <c r="L349" s="46"/>
      <c r="M349" s="46"/>
      <c r="N349" s="47"/>
      <c r="O349" s="47"/>
      <c r="P349" s="48"/>
      <c r="Q349" s="44"/>
      <c r="R349" s="41"/>
      <c r="S349" s="44"/>
      <c r="T349" s="44"/>
      <c r="U349" s="44"/>
      <c r="V349" s="49"/>
      <c r="W349" s="49"/>
      <c r="X349" s="49"/>
      <c r="Y349" s="49"/>
      <c r="Z349" s="50"/>
      <c r="AE349" s="51"/>
      <c r="AF349" s="52"/>
      <c r="AG349" s="53"/>
      <c r="AH349" s="51"/>
      <c r="AI349" s="53"/>
      <c r="AK349" s="53"/>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40"/>
      <c r="BT349" s="24"/>
      <c r="BU349" s="24"/>
      <c r="BV349" s="24"/>
      <c r="BW349" s="24"/>
      <c r="BX349" s="24"/>
      <c r="BY349" s="24"/>
      <c r="BZ349" s="24"/>
      <c r="CA349" s="24"/>
      <c r="CB349" s="24"/>
      <c r="CC349" s="24"/>
      <c r="CD349" s="24"/>
      <c r="CE349" s="24"/>
      <c r="CF349" s="24"/>
      <c r="CG349" s="24"/>
      <c r="CH349" s="24"/>
      <c r="CI349" s="24"/>
      <c r="CJ349" s="24"/>
      <c r="CK349" s="24"/>
      <c r="CL349" s="24"/>
      <c r="CM349" s="24"/>
      <c r="CN349" s="24"/>
      <c r="CO349" s="24"/>
      <c r="CP349" s="24"/>
      <c r="CQ349" s="24"/>
      <c r="CR349" s="24"/>
      <c r="CS349" s="24"/>
      <c r="CT349" s="24"/>
      <c r="CU349" s="24"/>
      <c r="CV349" s="24"/>
    </row>
    <row r="350" spans="2:100" s="23" customFormat="1">
      <c r="B350" s="41"/>
      <c r="C350" s="42"/>
      <c r="D350" s="43"/>
      <c r="E350" s="41"/>
      <c r="F350" s="44"/>
      <c r="G350" s="45"/>
      <c r="H350" s="41"/>
      <c r="I350" s="41"/>
      <c r="J350" s="41"/>
      <c r="K350" s="44"/>
      <c r="L350" s="46"/>
      <c r="M350" s="46"/>
      <c r="N350" s="47"/>
      <c r="O350" s="47"/>
      <c r="P350" s="48"/>
      <c r="Q350" s="44"/>
      <c r="R350" s="41"/>
      <c r="S350" s="44"/>
      <c r="T350" s="44"/>
      <c r="U350" s="44"/>
      <c r="V350" s="49"/>
      <c r="W350" s="49"/>
      <c r="X350" s="49"/>
      <c r="Y350" s="49"/>
      <c r="Z350" s="50"/>
      <c r="AE350" s="51"/>
      <c r="AF350" s="52"/>
      <c r="AG350" s="53"/>
      <c r="AH350" s="51"/>
      <c r="AI350" s="53"/>
      <c r="AK350" s="53"/>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c r="BI350" s="24"/>
      <c r="BJ350" s="24"/>
      <c r="BK350" s="24"/>
      <c r="BL350" s="24"/>
      <c r="BM350" s="24"/>
      <c r="BN350" s="24"/>
      <c r="BO350" s="24"/>
      <c r="BP350" s="24"/>
      <c r="BQ350" s="24"/>
      <c r="BR350" s="24"/>
      <c r="BS350" s="40"/>
      <c r="BT350" s="24"/>
      <c r="BU350" s="24"/>
      <c r="BV350" s="24"/>
      <c r="BW350" s="24"/>
      <c r="BX350" s="24"/>
      <c r="BY350" s="24"/>
      <c r="BZ350" s="24"/>
      <c r="CA350" s="24"/>
      <c r="CB350" s="24"/>
      <c r="CC350" s="24"/>
      <c r="CD350" s="24"/>
      <c r="CE350" s="24"/>
      <c r="CF350" s="24"/>
      <c r="CG350" s="24"/>
      <c r="CH350" s="24"/>
      <c r="CI350" s="24"/>
      <c r="CJ350" s="24"/>
      <c r="CK350" s="24"/>
      <c r="CL350" s="24"/>
      <c r="CM350" s="24"/>
      <c r="CN350" s="24"/>
      <c r="CO350" s="24"/>
      <c r="CP350" s="24"/>
      <c r="CQ350" s="24"/>
      <c r="CR350" s="24"/>
      <c r="CS350" s="24"/>
      <c r="CT350" s="24"/>
      <c r="CU350" s="24"/>
      <c r="CV350" s="24"/>
    </row>
    <row r="351" spans="2:100" s="23" customFormat="1">
      <c r="B351" s="41"/>
      <c r="C351" s="42"/>
      <c r="D351" s="43"/>
      <c r="E351" s="41"/>
      <c r="F351" s="44"/>
      <c r="G351" s="45"/>
      <c r="H351" s="41"/>
      <c r="I351" s="41"/>
      <c r="J351" s="41"/>
      <c r="K351" s="44"/>
      <c r="L351" s="46"/>
      <c r="M351" s="46"/>
      <c r="N351" s="47"/>
      <c r="O351" s="47"/>
      <c r="P351" s="48"/>
      <c r="Q351" s="44"/>
      <c r="R351" s="41"/>
      <c r="S351" s="44"/>
      <c r="T351" s="44"/>
      <c r="U351" s="44"/>
      <c r="V351" s="49"/>
      <c r="W351" s="49"/>
      <c r="X351" s="49"/>
      <c r="Y351" s="49"/>
      <c r="Z351" s="50"/>
      <c r="AE351" s="51"/>
      <c r="AF351" s="52"/>
      <c r="AG351" s="53"/>
      <c r="AH351" s="51"/>
      <c r="AI351" s="53"/>
      <c r="AK351" s="53"/>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40"/>
      <c r="BT351" s="24"/>
      <c r="BU351" s="24"/>
      <c r="BV351" s="24"/>
      <c r="BW351" s="24"/>
      <c r="BX351" s="24"/>
      <c r="BY351" s="24"/>
      <c r="BZ351" s="24"/>
      <c r="CA351" s="24"/>
      <c r="CB351" s="24"/>
      <c r="CC351" s="24"/>
      <c r="CD351" s="24"/>
      <c r="CE351" s="24"/>
      <c r="CF351" s="24"/>
      <c r="CG351" s="24"/>
      <c r="CH351" s="24"/>
      <c r="CI351" s="24"/>
      <c r="CJ351" s="24"/>
      <c r="CK351" s="24"/>
      <c r="CL351" s="24"/>
      <c r="CM351" s="24"/>
      <c r="CN351" s="24"/>
      <c r="CO351" s="24"/>
      <c r="CP351" s="24"/>
      <c r="CQ351" s="24"/>
      <c r="CR351" s="24"/>
      <c r="CS351" s="24"/>
      <c r="CT351" s="24"/>
      <c r="CU351" s="24"/>
      <c r="CV351" s="24"/>
    </row>
    <row r="352" spans="2:100" s="23" customFormat="1">
      <c r="B352" s="41"/>
      <c r="C352" s="42"/>
      <c r="D352" s="43"/>
      <c r="E352" s="41"/>
      <c r="F352" s="44"/>
      <c r="G352" s="45"/>
      <c r="H352" s="41"/>
      <c r="I352" s="41"/>
      <c r="J352" s="41"/>
      <c r="K352" s="44"/>
      <c r="L352" s="46"/>
      <c r="M352" s="46"/>
      <c r="N352" s="47"/>
      <c r="O352" s="47"/>
      <c r="P352" s="48"/>
      <c r="Q352" s="44"/>
      <c r="R352" s="41"/>
      <c r="S352" s="44"/>
      <c r="T352" s="44"/>
      <c r="U352" s="44"/>
      <c r="V352" s="49"/>
      <c r="W352" s="49"/>
      <c r="X352" s="49"/>
      <c r="Y352" s="49"/>
      <c r="Z352" s="50"/>
      <c r="AE352" s="51"/>
      <c r="AF352" s="52"/>
      <c r="AG352" s="53"/>
      <c r="AH352" s="51"/>
      <c r="AI352" s="53"/>
      <c r="AK352" s="53"/>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40"/>
      <c r="BT352" s="24"/>
      <c r="BU352" s="24"/>
      <c r="BV352" s="24"/>
      <c r="BW352" s="24"/>
      <c r="BX352" s="24"/>
      <c r="BY352" s="24"/>
      <c r="BZ352" s="24"/>
      <c r="CA352" s="24"/>
      <c r="CB352" s="24"/>
      <c r="CC352" s="24"/>
      <c r="CD352" s="24"/>
      <c r="CE352" s="24"/>
      <c r="CF352" s="24"/>
      <c r="CG352" s="24"/>
      <c r="CH352" s="24"/>
      <c r="CI352" s="24"/>
      <c r="CJ352" s="24"/>
      <c r="CK352" s="24"/>
      <c r="CL352" s="24"/>
      <c r="CM352" s="24"/>
      <c r="CN352" s="24"/>
      <c r="CO352" s="24"/>
      <c r="CP352" s="24"/>
      <c r="CQ352" s="24"/>
      <c r="CR352" s="24"/>
      <c r="CS352" s="24"/>
      <c r="CT352" s="24"/>
      <c r="CU352" s="24"/>
      <c r="CV352" s="24"/>
    </row>
    <row r="353" spans="2:100" s="23" customFormat="1">
      <c r="B353" s="41"/>
      <c r="C353" s="42"/>
      <c r="D353" s="43"/>
      <c r="E353" s="41"/>
      <c r="F353" s="44"/>
      <c r="G353" s="45"/>
      <c r="H353" s="41"/>
      <c r="I353" s="41"/>
      <c r="J353" s="41"/>
      <c r="K353" s="44"/>
      <c r="L353" s="46"/>
      <c r="M353" s="46"/>
      <c r="N353" s="47"/>
      <c r="O353" s="47"/>
      <c r="P353" s="48"/>
      <c r="Q353" s="44"/>
      <c r="R353" s="41"/>
      <c r="S353" s="44"/>
      <c r="T353" s="44"/>
      <c r="U353" s="44"/>
      <c r="V353" s="49"/>
      <c r="W353" s="49"/>
      <c r="X353" s="49"/>
      <c r="Y353" s="49"/>
      <c r="Z353" s="50"/>
      <c r="AE353" s="51"/>
      <c r="AF353" s="52"/>
      <c r="AG353" s="53"/>
      <c r="AH353" s="51"/>
      <c r="AI353" s="53"/>
      <c r="AK353" s="53"/>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40"/>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c r="CS353" s="24"/>
      <c r="CT353" s="24"/>
      <c r="CU353" s="24"/>
      <c r="CV353" s="24"/>
    </row>
    <row r="354" spans="2:100" s="23" customFormat="1">
      <c r="B354" s="41"/>
      <c r="C354" s="42"/>
      <c r="D354" s="43"/>
      <c r="E354" s="41"/>
      <c r="F354" s="44"/>
      <c r="G354" s="45"/>
      <c r="H354" s="41"/>
      <c r="I354" s="41"/>
      <c r="J354" s="41"/>
      <c r="K354" s="44"/>
      <c r="L354" s="46"/>
      <c r="M354" s="46"/>
      <c r="N354" s="47"/>
      <c r="O354" s="47"/>
      <c r="P354" s="48"/>
      <c r="Q354" s="44"/>
      <c r="R354" s="41"/>
      <c r="S354" s="44"/>
      <c r="T354" s="44"/>
      <c r="U354" s="44"/>
      <c r="V354" s="49"/>
      <c r="W354" s="49"/>
      <c r="X354" s="49"/>
      <c r="Y354" s="49"/>
      <c r="Z354" s="50"/>
      <c r="AE354" s="51"/>
      <c r="AF354" s="52"/>
      <c r="AG354" s="53"/>
      <c r="AH354" s="51"/>
      <c r="AI354" s="53"/>
      <c r="AK354" s="53"/>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40"/>
      <c r="BT354" s="24"/>
      <c r="BU354" s="24"/>
      <c r="BV354" s="24"/>
      <c r="BW354" s="24"/>
      <c r="BX354" s="24"/>
      <c r="BY354" s="24"/>
      <c r="BZ354" s="24"/>
      <c r="CA354" s="24"/>
      <c r="CB354" s="24"/>
      <c r="CC354" s="24"/>
      <c r="CD354" s="24"/>
      <c r="CE354" s="24"/>
      <c r="CF354" s="24"/>
      <c r="CG354" s="24"/>
      <c r="CH354" s="24"/>
      <c r="CI354" s="24"/>
      <c r="CJ354" s="24"/>
      <c r="CK354" s="24"/>
      <c r="CL354" s="24"/>
      <c r="CM354" s="24"/>
      <c r="CN354" s="24"/>
      <c r="CO354" s="24"/>
      <c r="CP354" s="24"/>
      <c r="CQ354" s="24"/>
      <c r="CR354" s="24"/>
      <c r="CS354" s="24"/>
      <c r="CT354" s="24"/>
      <c r="CU354" s="24"/>
      <c r="CV354" s="24"/>
    </row>
    <row r="355" spans="2:100" s="23" customFormat="1">
      <c r="B355" s="41"/>
      <c r="C355" s="42"/>
      <c r="D355" s="43"/>
      <c r="E355" s="41"/>
      <c r="F355" s="44"/>
      <c r="G355" s="45"/>
      <c r="H355" s="41"/>
      <c r="I355" s="41"/>
      <c r="J355" s="41"/>
      <c r="K355" s="44"/>
      <c r="L355" s="46"/>
      <c r="M355" s="46"/>
      <c r="N355" s="47"/>
      <c r="O355" s="47"/>
      <c r="P355" s="48"/>
      <c r="Q355" s="44"/>
      <c r="R355" s="41"/>
      <c r="S355" s="44"/>
      <c r="T355" s="44"/>
      <c r="U355" s="44"/>
      <c r="V355" s="49"/>
      <c r="W355" s="49"/>
      <c r="X355" s="49"/>
      <c r="Y355" s="49"/>
      <c r="Z355" s="50"/>
      <c r="AE355" s="51"/>
      <c r="AF355" s="52"/>
      <c r="AG355" s="53"/>
      <c r="AH355" s="51"/>
      <c r="AI355" s="53"/>
      <c r="AK355" s="53"/>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40"/>
      <c r="BT355" s="24"/>
      <c r="BU355" s="24"/>
      <c r="BV355" s="24"/>
      <c r="BW355" s="24"/>
      <c r="BX355" s="24"/>
      <c r="BY355" s="24"/>
      <c r="BZ355" s="24"/>
      <c r="CA355" s="24"/>
      <c r="CB355" s="24"/>
      <c r="CC355" s="24"/>
      <c r="CD355" s="24"/>
      <c r="CE355" s="24"/>
      <c r="CF355" s="24"/>
      <c r="CG355" s="24"/>
      <c r="CH355" s="24"/>
      <c r="CI355" s="24"/>
      <c r="CJ355" s="24"/>
      <c r="CK355" s="24"/>
      <c r="CL355" s="24"/>
      <c r="CM355" s="24"/>
      <c r="CN355" s="24"/>
      <c r="CO355" s="24"/>
      <c r="CP355" s="24"/>
      <c r="CQ355" s="24"/>
      <c r="CR355" s="24"/>
      <c r="CS355" s="24"/>
      <c r="CT355" s="24"/>
      <c r="CU355" s="24"/>
      <c r="CV355" s="24"/>
    </row>
    <row r="356" spans="2:100" s="23" customFormat="1">
      <c r="B356" s="41"/>
      <c r="C356" s="42"/>
      <c r="D356" s="43"/>
      <c r="E356" s="41"/>
      <c r="F356" s="44"/>
      <c r="G356" s="45"/>
      <c r="H356" s="41"/>
      <c r="I356" s="41"/>
      <c r="J356" s="41"/>
      <c r="K356" s="44"/>
      <c r="L356" s="46"/>
      <c r="M356" s="46"/>
      <c r="N356" s="47"/>
      <c r="O356" s="47"/>
      <c r="P356" s="48"/>
      <c r="Q356" s="44"/>
      <c r="R356" s="41"/>
      <c r="S356" s="44"/>
      <c r="T356" s="44"/>
      <c r="U356" s="44"/>
      <c r="V356" s="49"/>
      <c r="W356" s="49"/>
      <c r="X356" s="49"/>
      <c r="Y356" s="49"/>
      <c r="Z356" s="50"/>
      <c r="AE356" s="51"/>
      <c r="AF356" s="52"/>
      <c r="AG356" s="53"/>
      <c r="AH356" s="51"/>
      <c r="AI356" s="53"/>
      <c r="AK356" s="53"/>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40"/>
      <c r="BT356" s="24"/>
      <c r="BU356" s="24"/>
      <c r="BV356" s="24"/>
      <c r="BW356" s="24"/>
      <c r="BX356" s="24"/>
      <c r="BY356" s="24"/>
      <c r="BZ356" s="24"/>
      <c r="CA356" s="24"/>
      <c r="CB356" s="24"/>
      <c r="CC356" s="24"/>
      <c r="CD356" s="24"/>
      <c r="CE356" s="24"/>
      <c r="CF356" s="24"/>
      <c r="CG356" s="24"/>
      <c r="CH356" s="24"/>
      <c r="CI356" s="24"/>
      <c r="CJ356" s="24"/>
      <c r="CK356" s="24"/>
      <c r="CL356" s="24"/>
      <c r="CM356" s="24"/>
      <c r="CN356" s="24"/>
      <c r="CO356" s="24"/>
      <c r="CP356" s="24"/>
      <c r="CQ356" s="24"/>
      <c r="CR356" s="24"/>
      <c r="CS356" s="24"/>
      <c r="CT356" s="24"/>
      <c r="CU356" s="24"/>
      <c r="CV356" s="24"/>
    </row>
    <row r="357" spans="2:100" s="23" customFormat="1">
      <c r="B357" s="41"/>
      <c r="C357" s="42"/>
      <c r="D357" s="43"/>
      <c r="E357" s="41"/>
      <c r="F357" s="44"/>
      <c r="G357" s="45"/>
      <c r="H357" s="41"/>
      <c r="I357" s="41"/>
      <c r="J357" s="41"/>
      <c r="K357" s="44"/>
      <c r="L357" s="46"/>
      <c r="M357" s="46"/>
      <c r="N357" s="47"/>
      <c r="O357" s="47"/>
      <c r="P357" s="48"/>
      <c r="Q357" s="44"/>
      <c r="R357" s="41"/>
      <c r="S357" s="44"/>
      <c r="T357" s="44"/>
      <c r="U357" s="44"/>
      <c r="V357" s="49"/>
      <c r="W357" s="49"/>
      <c r="X357" s="49"/>
      <c r="Y357" s="49"/>
      <c r="Z357" s="50"/>
      <c r="AE357" s="51"/>
      <c r="AF357" s="52"/>
      <c r="AG357" s="53"/>
      <c r="AH357" s="51"/>
      <c r="AI357" s="53"/>
      <c r="AK357" s="53"/>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40"/>
      <c r="BT357" s="24"/>
      <c r="BU357" s="24"/>
      <c r="BV357" s="24"/>
      <c r="BW357" s="24"/>
      <c r="BX357" s="24"/>
      <c r="BY357" s="24"/>
      <c r="BZ357" s="24"/>
      <c r="CA357" s="24"/>
      <c r="CB357" s="24"/>
      <c r="CC357" s="24"/>
      <c r="CD357" s="24"/>
      <c r="CE357" s="24"/>
      <c r="CF357" s="24"/>
      <c r="CG357" s="24"/>
      <c r="CH357" s="24"/>
      <c r="CI357" s="24"/>
      <c r="CJ357" s="24"/>
      <c r="CK357" s="24"/>
      <c r="CL357" s="24"/>
      <c r="CM357" s="24"/>
      <c r="CN357" s="24"/>
      <c r="CO357" s="24"/>
      <c r="CP357" s="24"/>
      <c r="CQ357" s="24"/>
      <c r="CR357" s="24"/>
      <c r="CS357" s="24"/>
      <c r="CT357" s="24"/>
      <c r="CU357" s="24"/>
      <c r="CV357" s="24"/>
    </row>
    <row r="358" spans="2:100" s="21" customFormat="1">
      <c r="H358" s="54"/>
      <c r="I358" s="54"/>
      <c r="J358" s="54"/>
      <c r="L358" s="55"/>
      <c r="M358" s="55"/>
      <c r="N358" s="56"/>
      <c r="O358" s="57"/>
      <c r="P358" s="58"/>
      <c r="Q358" s="55"/>
      <c r="R358" s="27"/>
      <c r="U358" s="55"/>
      <c r="V358" s="59"/>
      <c r="W358" s="59"/>
      <c r="X358" s="59"/>
      <c r="Y358" s="59"/>
      <c r="Z358" s="55"/>
      <c r="AA358" s="55"/>
      <c r="AB358" s="55"/>
      <c r="AE358" s="60"/>
      <c r="AF358" s="61"/>
      <c r="AG358" s="54"/>
      <c r="AH358" s="60"/>
      <c r="AI358" s="54"/>
      <c r="AK358" s="54"/>
      <c r="AM358" s="22"/>
      <c r="AN358" s="22"/>
      <c r="AO358" s="22"/>
      <c r="AP358" s="22"/>
      <c r="AQ358" s="22"/>
      <c r="AR358" s="22"/>
      <c r="AS358" s="22"/>
      <c r="AT358" s="22"/>
      <c r="AU358" s="22"/>
      <c r="AV358" s="22"/>
      <c r="AW358" s="22"/>
      <c r="AX358" s="22"/>
      <c r="AY358" s="22"/>
      <c r="AZ358" s="22"/>
      <c r="BA358" s="22"/>
      <c r="BB358" s="22"/>
      <c r="BC358" s="22"/>
      <c r="BD358" s="22"/>
      <c r="BE358" s="22"/>
      <c r="BF358" s="22"/>
      <c r="BG358" s="22"/>
      <c r="BH358" s="22"/>
      <c r="BI358" s="22"/>
      <c r="BJ358" s="22"/>
      <c r="BK358" s="22"/>
      <c r="BL358" s="22"/>
      <c r="BM358" s="22"/>
      <c r="BN358" s="22"/>
      <c r="BO358" s="22"/>
      <c r="BP358" s="22"/>
      <c r="BQ358" s="22"/>
      <c r="BR358" s="22"/>
      <c r="BS358" s="62"/>
      <c r="BT358" s="22"/>
      <c r="BU358" s="22"/>
      <c r="BV358" s="22"/>
      <c r="BW358" s="22"/>
      <c r="BX358" s="22"/>
      <c r="BY358" s="22"/>
      <c r="BZ358" s="22"/>
      <c r="CA358" s="22"/>
      <c r="CB358" s="22"/>
      <c r="CC358" s="22"/>
      <c r="CD358" s="22"/>
      <c r="CE358" s="22"/>
      <c r="CF358" s="22"/>
      <c r="CG358" s="22"/>
      <c r="CH358" s="22"/>
      <c r="CI358" s="22"/>
      <c r="CJ358" s="22"/>
      <c r="CK358" s="22"/>
      <c r="CL358" s="22"/>
      <c r="CM358" s="22"/>
      <c r="CN358" s="22"/>
      <c r="CO358" s="22"/>
      <c r="CP358" s="22"/>
      <c r="CQ358" s="22"/>
      <c r="CR358" s="22"/>
      <c r="CS358" s="22"/>
      <c r="CT358" s="22"/>
      <c r="CU358" s="22"/>
      <c r="CV358" s="22"/>
    </row>
  </sheetData>
  <mergeCells count="44">
    <mergeCell ref="X7:X10"/>
    <mergeCell ref="AM28:AM29"/>
    <mergeCell ref="AM12:AM13"/>
    <mergeCell ref="Q16:Q18"/>
    <mergeCell ref="Q23:Q27"/>
    <mergeCell ref="Q21:Q22"/>
    <mergeCell ref="AM14:AM15"/>
    <mergeCell ref="AM6:AM10"/>
    <mergeCell ref="Q31:Q32"/>
    <mergeCell ref="A2:A3"/>
    <mergeCell ref="P21:P22"/>
    <mergeCell ref="O31:O32"/>
    <mergeCell ref="P31:P32"/>
    <mergeCell ref="P16:P18"/>
    <mergeCell ref="P23:P27"/>
    <mergeCell ref="O7:O10"/>
    <mergeCell ref="P7:P10"/>
    <mergeCell ref="Q7:Q10"/>
    <mergeCell ref="B2:B3"/>
    <mergeCell ref="C2:C3"/>
    <mergeCell ref="D2:D3"/>
    <mergeCell ref="E2:E3"/>
    <mergeCell ref="F2:G2"/>
    <mergeCell ref="H2:H3"/>
    <mergeCell ref="K2:K3"/>
    <mergeCell ref="L2:L3"/>
    <mergeCell ref="M2:M3"/>
    <mergeCell ref="I2:I3"/>
    <mergeCell ref="J2:J3"/>
    <mergeCell ref="AC2:AD2"/>
    <mergeCell ref="AE2:AF2"/>
    <mergeCell ref="AG2:AL2"/>
    <mergeCell ref="A1:AL1"/>
    <mergeCell ref="Q34:Q35"/>
    <mergeCell ref="AC48:AD48"/>
    <mergeCell ref="AE48:AF48"/>
    <mergeCell ref="AG48:AL48"/>
    <mergeCell ref="O36:O46"/>
    <mergeCell ref="P36:P46"/>
    <mergeCell ref="Q36:Q46"/>
    <mergeCell ref="X44:X45"/>
    <mergeCell ref="O34:O35"/>
    <mergeCell ref="P34:P35"/>
    <mergeCell ref="V36:V46"/>
  </mergeCells>
  <dataValidations count="4">
    <dataValidation type="list" allowBlank="1" showInputMessage="1" showErrorMessage="1" sqref="B4:B6 B8:B47">
      <formula1>$BI$4:$BI$7</formula1>
    </dataValidation>
    <dataValidation type="list" allowBlank="1" showInputMessage="1" showErrorMessage="1" sqref="K4:K46">
      <formula1>$BJ$4:$BJ$7</formula1>
    </dataValidation>
    <dataValidation type="list" allowBlank="1" showInputMessage="1" showErrorMessage="1" sqref="L4:L46">
      <formula1>$BK$4:$BK$24</formula1>
    </dataValidation>
    <dataValidation type="list" allowBlank="1" showInputMessage="1" showErrorMessage="1" sqref="M4:M46">
      <formula1>$BL$4:$BL$7</formula1>
    </dataValidation>
  </dataValidations>
  <pageMargins left="0.19685039370078741" right="0.15748031496062992" top="0.39370078740157483" bottom="0.28000000000000003" header="0.31496062992125984" footer="0.16"/>
  <pageSetup paperSize="9" scale="45" orientation="landscape" r:id="rId1"/>
  <rowBreaks count="1" manualBreakCount="1">
    <brk id="30" max="64" man="1"/>
  </rowBreaks>
  <drawing r:id="rId2"/>
</worksheet>
</file>

<file path=xl/worksheets/sheet5.xml><?xml version="1.0" encoding="utf-8"?>
<worksheet xmlns="http://schemas.openxmlformats.org/spreadsheetml/2006/main" xmlns:r="http://schemas.openxmlformats.org/officeDocument/2006/relationships">
  <sheetPr codeName="Sayfa5">
    <tabColor rgb="FF00FF00"/>
    <pageSetUpPr fitToPage="1"/>
  </sheetPr>
  <dimension ref="A1:CN21"/>
  <sheetViews>
    <sheetView tabSelected="1" zoomScale="40" zoomScaleNormal="40" workbookViewId="0">
      <selection activeCell="M16" sqref="M16"/>
    </sheetView>
  </sheetViews>
  <sheetFormatPr defaultColWidth="9.140625" defaultRowHeight="12.75"/>
  <cols>
    <col min="1" max="1" width="9.140625" style="31"/>
    <col min="2" max="2" width="7.85546875" style="31" hidden="1" customWidth="1"/>
    <col min="3" max="3" width="27.5703125" style="31" customWidth="1"/>
    <col min="4" max="4" width="27.85546875" style="31" customWidth="1"/>
    <col min="5" max="5" width="68.28515625" style="31" customWidth="1"/>
    <col min="6" max="6" width="33.5703125" style="31" hidden="1" customWidth="1"/>
    <col min="7" max="7" width="13.7109375" style="31" hidden="1" customWidth="1"/>
    <col min="8" max="8" width="21.5703125" style="31" hidden="1" customWidth="1"/>
    <col min="9" max="9" width="31.85546875" style="31" hidden="1" customWidth="1"/>
    <col min="10" max="11" width="25.85546875" style="74" bestFit="1" customWidth="1"/>
    <col min="12" max="12" width="22" style="68" customWidth="1"/>
    <col min="13" max="13" width="26.5703125" style="74" bestFit="1" customWidth="1"/>
    <col min="14" max="14" width="13.7109375" style="74" hidden="1" customWidth="1"/>
    <col min="15" max="15" width="14.28515625" style="74" hidden="1" customWidth="1"/>
    <col min="16" max="16" width="0" style="74" hidden="1" customWidth="1"/>
    <col min="17" max="17" width="8.28515625" style="74" hidden="1" customWidth="1"/>
    <col min="18" max="18" width="13.5703125" style="75" hidden="1" customWidth="1"/>
    <col min="19" max="19" width="8.28515625" style="31" hidden="1" customWidth="1"/>
    <col min="20" max="24" width="9.42578125" style="31" hidden="1" customWidth="1"/>
    <col min="25" max="25" width="36.140625" style="31" customWidth="1"/>
    <col min="26" max="26" width="68.140625" style="29" customWidth="1"/>
    <col min="27" max="27" width="65.7109375" style="29" customWidth="1"/>
    <col min="28" max="28" width="71.7109375" style="29" customWidth="1"/>
    <col min="29" max="29" width="41" style="29" customWidth="1"/>
    <col min="30" max="30" width="47.42578125" style="29" customWidth="1"/>
    <col min="31" max="31" width="39.85546875" style="29" customWidth="1"/>
    <col min="32" max="53" width="9.140625" style="29"/>
    <col min="54" max="54" width="27.7109375" style="29" customWidth="1"/>
    <col min="55" max="85" width="9.140625" style="29"/>
    <col min="86" max="87" width="9.140625" style="31"/>
    <col min="88" max="88" width="9.140625" style="29"/>
    <col min="89" max="89" width="10.42578125" style="29" customWidth="1"/>
    <col min="90" max="90" width="10.28515625" style="29" customWidth="1"/>
    <col min="91" max="92" width="9.140625" style="29"/>
    <col min="93" max="94" width="9.140625" style="31"/>
    <col min="95" max="98" width="0" style="31" hidden="1" customWidth="1"/>
    <col min="99" max="16384" width="9.140625" style="31"/>
  </cols>
  <sheetData>
    <row r="1" spans="1:92" ht="104.25" customHeight="1">
      <c r="A1" s="1028" t="s">
        <v>164</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row>
    <row r="2" spans="1:92" ht="78" customHeight="1">
      <c r="A2" s="1029" t="s">
        <v>817</v>
      </c>
      <c r="B2" s="1030" t="s">
        <v>99</v>
      </c>
      <c r="C2" s="1029" t="s">
        <v>100</v>
      </c>
      <c r="D2" s="1029" t="s">
        <v>101</v>
      </c>
      <c r="E2" s="1028" t="s">
        <v>645</v>
      </c>
      <c r="F2" s="1028"/>
      <c r="G2" s="1031" t="s">
        <v>188</v>
      </c>
      <c r="H2" s="1030" t="s">
        <v>162</v>
      </c>
      <c r="I2" s="1030" t="s">
        <v>163</v>
      </c>
      <c r="J2" s="1030" t="s">
        <v>190</v>
      </c>
      <c r="K2" s="887" t="s">
        <v>105</v>
      </c>
      <c r="L2" s="887" t="s">
        <v>106</v>
      </c>
      <c r="M2" s="1030" t="s">
        <v>107</v>
      </c>
      <c r="N2" s="1030" t="s">
        <v>67</v>
      </c>
      <c r="O2" s="1030" t="s">
        <v>68</v>
      </c>
      <c r="P2" s="1032" t="s">
        <v>66</v>
      </c>
      <c r="Q2" s="1032"/>
      <c r="R2" s="1033" t="s">
        <v>116</v>
      </c>
      <c r="S2" s="1033"/>
      <c r="T2" s="1034" t="s">
        <v>1</v>
      </c>
      <c r="U2" s="1034"/>
      <c r="V2" s="1034"/>
      <c r="W2" s="1034"/>
      <c r="X2" s="1034"/>
      <c r="Y2" s="1034"/>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row>
    <row r="3" spans="1:92" s="36" customFormat="1" ht="68.25" hidden="1" customHeight="1">
      <c r="A3" s="895"/>
      <c r="B3" s="896"/>
      <c r="C3" s="897" t="s">
        <v>223</v>
      </c>
      <c r="D3" s="898" t="s">
        <v>522</v>
      </c>
      <c r="E3" s="899" t="s">
        <v>676</v>
      </c>
      <c r="F3" s="898" t="s">
        <v>523</v>
      </c>
      <c r="G3" s="900">
        <v>386</v>
      </c>
      <c r="H3" s="897" t="s">
        <v>58</v>
      </c>
      <c r="I3" s="901" t="s">
        <v>158</v>
      </c>
      <c r="J3" s="350"/>
      <c r="K3" s="350"/>
      <c r="L3" s="350"/>
      <c r="M3" s="902">
        <f>J3-K3</f>
        <v>0</v>
      </c>
      <c r="N3" s="351"/>
      <c r="O3" s="352"/>
      <c r="P3" s="352"/>
      <c r="Q3" s="353"/>
      <c r="R3" s="903"/>
      <c r="S3" s="904"/>
      <c r="T3" s="905"/>
      <c r="U3" s="897"/>
      <c r="V3" s="897"/>
      <c r="W3" s="897"/>
      <c r="X3" s="897"/>
      <c r="Y3" s="354"/>
      <c r="Z3" s="742" t="s">
        <v>717</v>
      </c>
      <c r="AA3" s="742"/>
      <c r="AB3" s="742"/>
      <c r="AC3" s="742"/>
      <c r="AD3" s="742"/>
      <c r="AE3" s="742"/>
      <c r="AZ3" s="35" t="s">
        <v>133</v>
      </c>
      <c r="BA3" s="35" t="s">
        <v>58</v>
      </c>
      <c r="BB3" s="35" t="s">
        <v>157</v>
      </c>
      <c r="CJ3" s="35" t="s">
        <v>133</v>
      </c>
      <c r="CK3" s="35" t="s">
        <v>58</v>
      </c>
      <c r="CL3" s="35" t="s">
        <v>145</v>
      </c>
      <c r="CM3" s="35"/>
      <c r="CN3" s="35"/>
    </row>
    <row r="4" spans="1:92" s="36" customFormat="1" ht="68.25" hidden="1" customHeight="1">
      <c r="A4" s="895"/>
      <c r="B4" s="896"/>
      <c r="C4" s="897" t="s">
        <v>223</v>
      </c>
      <c r="D4" s="898" t="s">
        <v>522</v>
      </c>
      <c r="E4" s="899" t="s">
        <v>677</v>
      </c>
      <c r="F4" s="898" t="s">
        <v>524</v>
      </c>
      <c r="G4" s="900">
        <v>554</v>
      </c>
      <c r="H4" s="897" t="s">
        <v>58</v>
      </c>
      <c r="I4" s="901" t="s">
        <v>158</v>
      </c>
      <c r="J4" s="302"/>
      <c r="K4" s="302"/>
      <c r="L4" s="302"/>
      <c r="M4" s="305"/>
      <c r="N4" s="344"/>
      <c r="O4" s="345"/>
      <c r="P4" s="345"/>
      <c r="Q4" s="346"/>
      <c r="R4" s="906"/>
      <c r="S4" s="907"/>
      <c r="T4" s="908"/>
      <c r="U4" s="909"/>
      <c r="V4" s="909"/>
      <c r="W4" s="909"/>
      <c r="X4" s="897"/>
      <c r="Y4" s="272"/>
      <c r="Z4" s="742"/>
      <c r="AA4" s="742"/>
      <c r="AB4" s="742"/>
      <c r="AC4" s="742"/>
      <c r="AD4" s="742"/>
      <c r="AE4" s="742"/>
      <c r="AZ4" s="35"/>
      <c r="BA4" s="35"/>
      <c r="BB4" s="35"/>
      <c r="CJ4" s="35"/>
      <c r="CK4" s="35"/>
      <c r="CL4" s="35"/>
      <c r="CM4" s="35"/>
      <c r="CN4" s="35"/>
    </row>
    <row r="5" spans="1:92" s="36" customFormat="1" ht="90.75" hidden="1" customHeight="1">
      <c r="A5" s="895"/>
      <c r="B5" s="896"/>
      <c r="C5" s="897" t="s">
        <v>223</v>
      </c>
      <c r="D5" s="910" t="s">
        <v>522</v>
      </c>
      <c r="E5" s="911" t="s">
        <v>680</v>
      </c>
      <c r="F5" s="910" t="s">
        <v>511</v>
      </c>
      <c r="G5" s="912">
        <v>461</v>
      </c>
      <c r="H5" s="480" t="s">
        <v>58</v>
      </c>
      <c r="I5" s="913" t="s">
        <v>158</v>
      </c>
      <c r="J5" s="302"/>
      <c r="K5" s="302"/>
      <c r="L5" s="302"/>
      <c r="M5" s="305"/>
      <c r="N5" s="344"/>
      <c r="O5" s="345"/>
      <c r="P5" s="345"/>
      <c r="Q5" s="346"/>
      <c r="R5" s="906"/>
      <c r="S5" s="907"/>
      <c r="T5" s="908"/>
      <c r="U5" s="909"/>
      <c r="V5" s="909"/>
      <c r="W5" s="909"/>
      <c r="X5" s="897"/>
      <c r="Y5" s="272"/>
      <c r="Z5" s="742"/>
      <c r="AA5" s="742"/>
      <c r="AB5" s="742"/>
      <c r="AC5" s="742"/>
      <c r="AD5" s="742"/>
      <c r="AE5" s="742"/>
      <c r="AL5"/>
      <c r="AZ5" s="35"/>
      <c r="BA5" s="35"/>
      <c r="BB5" s="35"/>
      <c r="CJ5" s="35"/>
      <c r="CK5" s="35"/>
      <c r="CL5" s="35"/>
      <c r="CM5" s="35"/>
      <c r="CN5" s="35"/>
    </row>
    <row r="6" spans="1:92" s="36" customFormat="1" ht="58.5" customHeight="1">
      <c r="A6" s="922">
        <v>1</v>
      </c>
      <c r="B6" s="936"/>
      <c r="C6" s="909" t="s">
        <v>223</v>
      </c>
      <c r="D6" s="875" t="s">
        <v>522</v>
      </c>
      <c r="E6" s="514" t="s">
        <v>679</v>
      </c>
      <c r="F6" s="875" t="s">
        <v>512</v>
      </c>
      <c r="G6" s="914">
        <v>614</v>
      </c>
      <c r="H6" s="915" t="s">
        <v>58</v>
      </c>
      <c r="I6" s="916" t="s">
        <v>158</v>
      </c>
      <c r="J6" s="302">
        <v>182900</v>
      </c>
      <c r="K6" s="302">
        <v>155000</v>
      </c>
      <c r="L6" s="302">
        <v>182900</v>
      </c>
      <c r="M6" s="305">
        <f>J6-L6</f>
        <v>0</v>
      </c>
      <c r="N6" s="344"/>
      <c r="O6" s="345"/>
      <c r="P6" s="345"/>
      <c r="Q6" s="346"/>
      <c r="R6" s="906">
        <v>1</v>
      </c>
      <c r="S6" s="917"/>
      <c r="T6" s="908">
        <v>1</v>
      </c>
      <c r="U6" s="909"/>
      <c r="V6" s="909"/>
      <c r="W6" s="909"/>
      <c r="X6" s="909"/>
      <c r="Y6" s="272" t="s">
        <v>655</v>
      </c>
      <c r="Z6" s="758" t="s">
        <v>697</v>
      </c>
      <c r="AA6" s="756"/>
      <c r="AB6" s="756"/>
      <c r="AC6" s="756"/>
      <c r="AD6" s="756"/>
      <c r="AE6" s="757"/>
      <c r="AZ6" s="35"/>
      <c r="BA6" s="35"/>
      <c r="BB6" s="35"/>
      <c r="CJ6" s="35"/>
      <c r="CK6" s="35"/>
      <c r="CL6" s="35"/>
      <c r="CM6" s="35"/>
      <c r="CN6" s="35"/>
    </row>
    <row r="7" spans="1:92" s="36" customFormat="1" ht="58.5" customHeight="1">
      <c r="A7" s="922">
        <v>2</v>
      </c>
      <c r="B7" s="936"/>
      <c r="C7" s="909" t="s">
        <v>223</v>
      </c>
      <c r="D7" s="875" t="s">
        <v>522</v>
      </c>
      <c r="E7" s="514" t="s">
        <v>687</v>
      </c>
      <c r="F7" s="875" t="s">
        <v>526</v>
      </c>
      <c r="G7" s="914">
        <v>1444</v>
      </c>
      <c r="H7" s="915" t="s">
        <v>58</v>
      </c>
      <c r="I7" s="916" t="s">
        <v>158</v>
      </c>
      <c r="J7" s="302">
        <v>306800</v>
      </c>
      <c r="K7" s="302">
        <v>260000</v>
      </c>
      <c r="L7" s="302">
        <v>306800</v>
      </c>
      <c r="M7" s="305">
        <f>J7-L7</f>
        <v>0</v>
      </c>
      <c r="N7" s="344"/>
      <c r="O7" s="345"/>
      <c r="P7" s="345"/>
      <c r="Q7" s="346"/>
      <c r="R7" s="906">
        <v>1</v>
      </c>
      <c r="S7" s="917"/>
      <c r="T7" s="908">
        <v>1</v>
      </c>
      <c r="U7" s="909"/>
      <c r="V7" s="909"/>
      <c r="W7" s="909"/>
      <c r="X7" s="909"/>
      <c r="Y7" s="272" t="s">
        <v>655</v>
      </c>
      <c r="Z7" s="755" t="s">
        <v>698</v>
      </c>
      <c r="AA7" s="756"/>
      <c r="AB7" s="756"/>
      <c r="AC7" s="756"/>
      <c r="AD7" s="756"/>
      <c r="AE7" s="757"/>
      <c r="AZ7" s="35"/>
      <c r="BA7" s="35"/>
      <c r="BB7" s="35"/>
      <c r="CJ7" s="35"/>
      <c r="CK7" s="35"/>
      <c r="CL7" s="35"/>
      <c r="CM7" s="35"/>
      <c r="CN7" s="35"/>
    </row>
    <row r="8" spans="1:92" s="36" customFormat="1" ht="58.5" customHeight="1">
      <c r="A8" s="922">
        <v>3</v>
      </c>
      <c r="B8" s="936"/>
      <c r="C8" s="909" t="s">
        <v>223</v>
      </c>
      <c r="D8" s="875" t="s">
        <v>522</v>
      </c>
      <c r="E8" s="514" t="s">
        <v>695</v>
      </c>
      <c r="F8" s="875" t="s">
        <v>527</v>
      </c>
      <c r="G8" s="914">
        <v>415</v>
      </c>
      <c r="H8" s="915" t="s">
        <v>58</v>
      </c>
      <c r="I8" s="916" t="s">
        <v>158</v>
      </c>
      <c r="J8" s="302">
        <v>159300</v>
      </c>
      <c r="K8" s="302">
        <v>135000</v>
      </c>
      <c r="L8" s="302">
        <v>159300</v>
      </c>
      <c r="M8" s="305">
        <f t="shared" ref="M8:M20" si="0">J8-L8</f>
        <v>0</v>
      </c>
      <c r="N8" s="344"/>
      <c r="O8" s="345"/>
      <c r="P8" s="345"/>
      <c r="Q8" s="346"/>
      <c r="R8" s="906">
        <v>1</v>
      </c>
      <c r="S8" s="917"/>
      <c r="T8" s="908">
        <v>1</v>
      </c>
      <c r="U8" s="909"/>
      <c r="V8" s="909"/>
      <c r="W8" s="909"/>
      <c r="X8" s="909"/>
      <c r="Y8" s="272" t="s">
        <v>655</v>
      </c>
      <c r="Z8" s="758" t="s">
        <v>699</v>
      </c>
      <c r="AA8" s="756"/>
      <c r="AB8" s="756"/>
      <c r="AC8" s="756"/>
      <c r="AD8" s="756"/>
      <c r="AE8" s="757"/>
      <c r="AZ8" s="35"/>
      <c r="BA8" s="35"/>
      <c r="BB8" s="35"/>
      <c r="CJ8" s="35"/>
      <c r="CK8" s="35"/>
      <c r="CL8" s="35"/>
      <c r="CM8" s="35"/>
      <c r="CN8" s="35"/>
    </row>
    <row r="9" spans="1:92" s="36" customFormat="1" ht="58.5" customHeight="1">
      <c r="A9" s="922">
        <v>4</v>
      </c>
      <c r="B9" s="936"/>
      <c r="C9" s="909" t="s">
        <v>223</v>
      </c>
      <c r="D9" s="875" t="s">
        <v>522</v>
      </c>
      <c r="E9" s="514" t="s">
        <v>678</v>
      </c>
      <c r="F9" s="875" t="s">
        <v>525</v>
      </c>
      <c r="G9" s="914">
        <v>519</v>
      </c>
      <c r="H9" s="915" t="s">
        <v>58</v>
      </c>
      <c r="I9" s="916" t="s">
        <v>158</v>
      </c>
      <c r="J9" s="302">
        <v>212400</v>
      </c>
      <c r="K9" s="302">
        <v>180000</v>
      </c>
      <c r="L9" s="302">
        <v>212400</v>
      </c>
      <c r="M9" s="305">
        <f t="shared" si="0"/>
        <v>0</v>
      </c>
      <c r="N9" s="344"/>
      <c r="O9" s="345"/>
      <c r="P9" s="345"/>
      <c r="Q9" s="346"/>
      <c r="R9" s="906"/>
      <c r="S9" s="907"/>
      <c r="T9" s="908">
        <v>1</v>
      </c>
      <c r="U9" s="909"/>
      <c r="V9" s="909"/>
      <c r="W9" s="909"/>
      <c r="X9" s="909"/>
      <c r="Y9" s="272" t="s">
        <v>655</v>
      </c>
      <c r="Z9" s="758" t="s">
        <v>700</v>
      </c>
      <c r="AA9" s="756"/>
      <c r="AB9" s="756"/>
      <c r="AC9" s="756"/>
      <c r="AD9" s="756"/>
      <c r="AE9" s="757"/>
      <c r="AZ9" s="35"/>
      <c r="BA9" s="35"/>
      <c r="BB9" s="35"/>
      <c r="CJ9" s="35"/>
      <c r="CK9" s="35"/>
      <c r="CL9" s="35"/>
      <c r="CM9" s="35"/>
      <c r="CN9" s="35"/>
    </row>
    <row r="10" spans="1:92" s="36" customFormat="1" ht="58.5" customHeight="1">
      <c r="A10" s="922">
        <v>5</v>
      </c>
      <c r="B10" s="936"/>
      <c r="C10" s="909" t="s">
        <v>223</v>
      </c>
      <c r="D10" s="875" t="s">
        <v>522</v>
      </c>
      <c r="E10" s="514" t="s">
        <v>681</v>
      </c>
      <c r="F10" s="875" t="s">
        <v>513</v>
      </c>
      <c r="G10" s="914">
        <v>618</v>
      </c>
      <c r="H10" s="915" t="s">
        <v>58</v>
      </c>
      <c r="I10" s="916" t="s">
        <v>158</v>
      </c>
      <c r="J10" s="302">
        <v>240000</v>
      </c>
      <c r="K10" s="302">
        <v>202000</v>
      </c>
      <c r="L10" s="302">
        <v>238360</v>
      </c>
      <c r="M10" s="305">
        <f t="shared" si="0"/>
        <v>1640</v>
      </c>
      <c r="N10" s="344"/>
      <c r="O10" s="345"/>
      <c r="P10" s="345"/>
      <c r="Q10" s="346"/>
      <c r="R10" s="906">
        <v>1</v>
      </c>
      <c r="S10" s="917"/>
      <c r="T10" s="908">
        <v>1</v>
      </c>
      <c r="U10" s="909"/>
      <c r="V10" s="909"/>
      <c r="W10" s="909"/>
      <c r="X10" s="909"/>
      <c r="Y10" s="272" t="s">
        <v>655</v>
      </c>
      <c r="Z10" s="299"/>
      <c r="AZ10" s="35"/>
      <c r="BA10" s="35"/>
      <c r="BB10" s="38"/>
      <c r="CJ10" s="35"/>
      <c r="CK10" s="35"/>
      <c r="CL10" s="35"/>
      <c r="CM10" s="35"/>
      <c r="CN10" s="35"/>
    </row>
    <row r="11" spans="1:92" s="298" customFormat="1" ht="58.5" customHeight="1">
      <c r="A11" s="922">
        <v>6</v>
      </c>
      <c r="B11" s="936"/>
      <c r="C11" s="909" t="s">
        <v>223</v>
      </c>
      <c r="D11" s="875" t="s">
        <v>522</v>
      </c>
      <c r="E11" s="514" t="s">
        <v>682</v>
      </c>
      <c r="F11" s="875" t="s">
        <v>528</v>
      </c>
      <c r="G11" s="914">
        <v>846</v>
      </c>
      <c r="H11" s="915" t="s">
        <v>58</v>
      </c>
      <c r="I11" s="916" t="s">
        <v>158</v>
      </c>
      <c r="J11" s="302">
        <v>165200</v>
      </c>
      <c r="K11" s="302">
        <v>140000</v>
      </c>
      <c r="L11" s="302">
        <v>165200</v>
      </c>
      <c r="M11" s="305">
        <f t="shared" si="0"/>
        <v>0</v>
      </c>
      <c r="N11" s="344"/>
      <c r="O11" s="345"/>
      <c r="P11" s="345"/>
      <c r="Q11" s="346"/>
      <c r="R11" s="906">
        <v>1</v>
      </c>
      <c r="S11" s="917"/>
      <c r="T11" s="908">
        <v>1</v>
      </c>
      <c r="U11" s="909"/>
      <c r="V11" s="909"/>
      <c r="W11" s="909"/>
      <c r="X11" s="909"/>
      <c r="Y11" s="272" t="s">
        <v>655</v>
      </c>
      <c r="Z11" s="752" t="s">
        <v>703</v>
      </c>
      <c r="AA11" s="753"/>
      <c r="AB11" s="753"/>
      <c r="AC11" s="753"/>
      <c r="AD11" s="753"/>
      <c r="AE11" s="754"/>
      <c r="AZ11" s="300"/>
      <c r="BA11" s="300"/>
      <c r="BB11" s="301"/>
      <c r="CJ11" s="300"/>
      <c r="CK11" s="300"/>
      <c r="CL11" s="300"/>
      <c r="CM11" s="300"/>
      <c r="CN11" s="300"/>
    </row>
    <row r="12" spans="1:92" s="298" customFormat="1" ht="58.5" customHeight="1">
      <c r="A12" s="922">
        <v>7</v>
      </c>
      <c r="B12" s="936"/>
      <c r="C12" s="909" t="s">
        <v>223</v>
      </c>
      <c r="D12" s="875" t="s">
        <v>522</v>
      </c>
      <c r="E12" s="514" t="s">
        <v>683</v>
      </c>
      <c r="F12" s="875" t="s">
        <v>529</v>
      </c>
      <c r="G12" s="914">
        <v>133</v>
      </c>
      <c r="H12" s="915" t="s">
        <v>58</v>
      </c>
      <c r="I12" s="916" t="s">
        <v>158</v>
      </c>
      <c r="J12" s="302">
        <v>124962</v>
      </c>
      <c r="K12" s="302">
        <v>105900</v>
      </c>
      <c r="L12" s="302">
        <v>113037.07</v>
      </c>
      <c r="M12" s="305">
        <f t="shared" si="0"/>
        <v>11924.929999999993</v>
      </c>
      <c r="N12" s="344"/>
      <c r="O12" s="345"/>
      <c r="P12" s="345"/>
      <c r="Q12" s="346"/>
      <c r="R12" s="906">
        <v>1</v>
      </c>
      <c r="S12" s="917"/>
      <c r="T12" s="908">
        <v>1</v>
      </c>
      <c r="U12" s="909"/>
      <c r="V12" s="909"/>
      <c r="W12" s="909"/>
      <c r="X12" s="909"/>
      <c r="Y12" s="272" t="s">
        <v>655</v>
      </c>
      <c r="Z12" s="752" t="s">
        <v>704</v>
      </c>
      <c r="AA12" s="753"/>
      <c r="AB12" s="753"/>
      <c r="AC12" s="753"/>
      <c r="AD12" s="753"/>
      <c r="AE12" s="754"/>
      <c r="AZ12" s="300"/>
      <c r="BA12" s="300"/>
      <c r="BB12" s="301"/>
      <c r="CJ12" s="300"/>
      <c r="CK12" s="300"/>
      <c r="CL12" s="300"/>
      <c r="CM12" s="300"/>
      <c r="CN12" s="300"/>
    </row>
    <row r="13" spans="1:92" s="298" customFormat="1" ht="58.5" customHeight="1">
      <c r="A13" s="922">
        <v>8</v>
      </c>
      <c r="B13" s="936"/>
      <c r="C13" s="909" t="s">
        <v>223</v>
      </c>
      <c r="D13" s="875" t="s">
        <v>522</v>
      </c>
      <c r="E13" s="514" t="s">
        <v>684</v>
      </c>
      <c r="F13" s="875" t="s">
        <v>530</v>
      </c>
      <c r="G13" s="914">
        <v>446</v>
      </c>
      <c r="H13" s="915" t="s">
        <v>58</v>
      </c>
      <c r="I13" s="916" t="s">
        <v>158</v>
      </c>
      <c r="J13" s="302">
        <v>184552</v>
      </c>
      <c r="K13" s="302">
        <v>156400</v>
      </c>
      <c r="L13" s="302">
        <v>180338.08</v>
      </c>
      <c r="M13" s="305">
        <f t="shared" si="0"/>
        <v>4213.9200000000128</v>
      </c>
      <c r="N13" s="344"/>
      <c r="O13" s="345"/>
      <c r="P13" s="345"/>
      <c r="Q13" s="346"/>
      <c r="R13" s="906">
        <v>1</v>
      </c>
      <c r="S13" s="917"/>
      <c r="T13" s="908">
        <v>1</v>
      </c>
      <c r="U13" s="909"/>
      <c r="V13" s="909"/>
      <c r="W13" s="909"/>
      <c r="X13" s="909"/>
      <c r="Y13" s="272" t="s">
        <v>655</v>
      </c>
      <c r="Z13" s="752" t="s">
        <v>705</v>
      </c>
      <c r="AA13" s="753"/>
      <c r="AB13" s="753"/>
      <c r="AC13" s="753"/>
      <c r="AD13" s="753"/>
      <c r="AE13" s="754"/>
      <c r="AZ13" s="300"/>
      <c r="BA13" s="300"/>
      <c r="BB13" s="301"/>
      <c r="CJ13" s="300"/>
      <c r="CK13" s="300"/>
      <c r="CL13" s="300"/>
      <c r="CM13" s="300"/>
      <c r="CN13" s="300"/>
    </row>
    <row r="14" spans="1:92" s="36" customFormat="1" ht="58.5" customHeight="1">
      <c r="A14" s="922">
        <v>9</v>
      </c>
      <c r="B14" s="937"/>
      <c r="C14" s="909" t="s">
        <v>223</v>
      </c>
      <c r="D14" s="875" t="s">
        <v>522</v>
      </c>
      <c r="E14" s="514" t="s">
        <v>685</v>
      </c>
      <c r="F14" s="875" t="s">
        <v>531</v>
      </c>
      <c r="G14" s="918">
        <v>244</v>
      </c>
      <c r="H14" s="915" t="s">
        <v>58</v>
      </c>
      <c r="I14" s="916" t="s">
        <v>158</v>
      </c>
      <c r="J14" s="302">
        <v>248980</v>
      </c>
      <c r="K14" s="302">
        <v>211000</v>
      </c>
      <c r="L14" s="302">
        <v>248980</v>
      </c>
      <c r="M14" s="305"/>
      <c r="N14" s="347"/>
      <c r="O14" s="345"/>
      <c r="P14" s="348"/>
      <c r="Q14" s="349"/>
      <c r="R14" s="906"/>
      <c r="S14" s="919"/>
      <c r="T14" s="908">
        <v>1</v>
      </c>
      <c r="U14" s="920"/>
      <c r="V14" s="909"/>
      <c r="W14" s="920"/>
      <c r="X14" s="920"/>
      <c r="Y14" s="272" t="s">
        <v>655</v>
      </c>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t="s">
        <v>137</v>
      </c>
      <c r="BA14" s="35" t="s">
        <v>146</v>
      </c>
      <c r="BB14" s="38" t="s">
        <v>156</v>
      </c>
      <c r="BC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J14" s="35" t="s">
        <v>137</v>
      </c>
      <c r="CK14" s="35" t="s">
        <v>146</v>
      </c>
      <c r="CL14" s="35" t="s">
        <v>147</v>
      </c>
      <c r="CM14" s="35"/>
      <c r="CN14" s="35"/>
    </row>
    <row r="15" spans="1:92" s="36" customFormat="1" ht="58.5" customHeight="1">
      <c r="A15" s="922">
        <v>10</v>
      </c>
      <c r="B15" s="937"/>
      <c r="C15" s="909" t="s">
        <v>223</v>
      </c>
      <c r="D15" s="875" t="s">
        <v>535</v>
      </c>
      <c r="E15" s="514" t="s">
        <v>546</v>
      </c>
      <c r="F15" s="875" t="s">
        <v>547</v>
      </c>
      <c r="G15" s="918">
        <v>532</v>
      </c>
      <c r="H15" s="915" t="s">
        <v>58</v>
      </c>
      <c r="I15" s="916" t="s">
        <v>158</v>
      </c>
      <c r="J15" s="302">
        <v>220000</v>
      </c>
      <c r="K15" s="302">
        <v>186440.68</v>
      </c>
      <c r="L15" s="302">
        <v>220000</v>
      </c>
      <c r="M15" s="305"/>
      <c r="N15" s="347"/>
      <c r="O15" s="348"/>
      <c r="P15" s="348"/>
      <c r="Q15" s="349"/>
      <c r="R15" s="906"/>
      <c r="S15" s="919"/>
      <c r="T15" s="908">
        <v>1</v>
      </c>
      <c r="U15" s="920"/>
      <c r="V15" s="909"/>
      <c r="W15" s="920"/>
      <c r="X15" s="920"/>
      <c r="Y15" s="272" t="s">
        <v>655</v>
      </c>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t="s">
        <v>8</v>
      </c>
      <c r="BA15" s="35" t="s">
        <v>60</v>
      </c>
      <c r="BB15" s="38" t="s">
        <v>158</v>
      </c>
      <c r="BC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J15" s="35" t="s">
        <v>8</v>
      </c>
      <c r="CK15" s="35" t="s">
        <v>60</v>
      </c>
      <c r="CL15" s="35" t="s">
        <v>148</v>
      </c>
      <c r="CM15" s="35"/>
      <c r="CN15" s="35"/>
    </row>
    <row r="16" spans="1:92" s="36" customFormat="1" ht="58.5" customHeight="1">
      <c r="A16" s="922">
        <v>11</v>
      </c>
      <c r="B16" s="937"/>
      <c r="C16" s="909" t="s">
        <v>223</v>
      </c>
      <c r="D16" s="875" t="s">
        <v>548</v>
      </c>
      <c r="E16" s="514" t="s">
        <v>556</v>
      </c>
      <c r="F16" s="875" t="s">
        <v>571</v>
      </c>
      <c r="G16" s="918">
        <v>350</v>
      </c>
      <c r="H16" s="915" t="s">
        <v>58</v>
      </c>
      <c r="I16" s="916" t="s">
        <v>158</v>
      </c>
      <c r="J16" s="302">
        <v>158120</v>
      </c>
      <c r="K16" s="302">
        <v>134000</v>
      </c>
      <c r="L16" s="302">
        <v>158120</v>
      </c>
      <c r="M16" s="305">
        <f t="shared" si="0"/>
        <v>0</v>
      </c>
      <c r="N16" s="347"/>
      <c r="O16" s="348"/>
      <c r="P16" s="348"/>
      <c r="Q16" s="349"/>
      <c r="R16" s="906">
        <v>1</v>
      </c>
      <c r="S16" s="917"/>
      <c r="T16" s="908">
        <v>1</v>
      </c>
      <c r="U16" s="909"/>
      <c r="V16" s="909"/>
      <c r="W16" s="909"/>
      <c r="X16" s="909"/>
      <c r="Y16" s="272" t="s">
        <v>655</v>
      </c>
      <c r="Z16" s="743" t="s">
        <v>671</v>
      </c>
      <c r="AA16" s="744"/>
      <c r="AB16" s="744"/>
      <c r="AC16" s="744"/>
      <c r="AD16" s="744"/>
      <c r="AE16" s="745"/>
      <c r="AF16" s="35"/>
      <c r="AG16" s="35"/>
      <c r="AH16" s="35"/>
      <c r="AI16" s="35"/>
      <c r="AJ16" s="35"/>
      <c r="AK16" s="35"/>
      <c r="AL16" s="35"/>
      <c r="AM16" s="35"/>
      <c r="AN16" s="35"/>
      <c r="AO16" s="35"/>
      <c r="AP16" s="35"/>
      <c r="AQ16" s="35"/>
      <c r="AR16" s="35"/>
      <c r="AS16" s="35"/>
      <c r="AT16" s="35"/>
      <c r="AU16" s="35"/>
      <c r="AV16" s="35"/>
      <c r="AW16" s="35"/>
      <c r="AX16" s="35"/>
      <c r="AY16" s="35"/>
      <c r="AZ16" s="35"/>
      <c r="BA16" s="35" t="s">
        <v>159</v>
      </c>
      <c r="BB16" s="38" t="s">
        <v>160</v>
      </c>
      <c r="BC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J16" s="35"/>
      <c r="CK16" s="35"/>
      <c r="CL16" s="35"/>
      <c r="CM16" s="35"/>
      <c r="CN16" s="35"/>
    </row>
    <row r="17" spans="1:92" s="36" customFormat="1" ht="58.5" customHeight="1">
      <c r="A17" s="922">
        <v>12</v>
      </c>
      <c r="B17" s="937"/>
      <c r="C17" s="909" t="s">
        <v>223</v>
      </c>
      <c r="D17" s="875" t="s">
        <v>548</v>
      </c>
      <c r="E17" s="514" t="s">
        <v>557</v>
      </c>
      <c r="F17" s="875" t="s">
        <v>572</v>
      </c>
      <c r="G17" s="918">
        <v>967</v>
      </c>
      <c r="H17" s="915" t="s">
        <v>58</v>
      </c>
      <c r="I17" s="916" t="s">
        <v>158</v>
      </c>
      <c r="J17" s="302">
        <v>160000</v>
      </c>
      <c r="K17" s="302">
        <v>135000</v>
      </c>
      <c r="L17" s="302">
        <v>159300</v>
      </c>
      <c r="M17" s="305">
        <f t="shared" si="0"/>
        <v>700</v>
      </c>
      <c r="N17" s="347"/>
      <c r="O17" s="348"/>
      <c r="P17" s="348"/>
      <c r="Q17" s="349"/>
      <c r="R17" s="906">
        <v>1</v>
      </c>
      <c r="S17" s="917"/>
      <c r="T17" s="908">
        <v>1</v>
      </c>
      <c r="U17" s="909"/>
      <c r="V17" s="909"/>
      <c r="W17" s="909"/>
      <c r="X17" s="909"/>
      <c r="Y17" s="272" t="s">
        <v>655</v>
      </c>
      <c r="Z17" s="746"/>
      <c r="AA17" s="747"/>
      <c r="AB17" s="747"/>
      <c r="AC17" s="747"/>
      <c r="AD17" s="747"/>
      <c r="AE17" s="748"/>
      <c r="AF17" s="35"/>
      <c r="AG17" s="35"/>
      <c r="AH17" s="35"/>
      <c r="AI17" s="35"/>
      <c r="AJ17" s="35"/>
      <c r="AK17" s="35"/>
      <c r="AL17" s="35"/>
      <c r="AM17" s="35"/>
      <c r="AN17" s="35"/>
      <c r="AO17" s="35"/>
      <c r="AP17" s="35"/>
      <c r="AQ17" s="35"/>
      <c r="AR17" s="35"/>
      <c r="AS17" s="35"/>
      <c r="AT17" s="35"/>
      <c r="AU17" s="35"/>
      <c r="AV17" s="35"/>
      <c r="AW17" s="35"/>
      <c r="AX17" s="35"/>
      <c r="AY17" s="35"/>
      <c r="AZ17" s="35"/>
      <c r="BA17" s="35"/>
      <c r="BB17" s="38" t="s">
        <v>161</v>
      </c>
      <c r="BC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J17" s="35"/>
      <c r="CK17" s="35"/>
      <c r="CL17" s="35"/>
      <c r="CM17" s="35"/>
      <c r="CN17" s="35"/>
    </row>
    <row r="18" spans="1:92" s="36" customFormat="1" ht="58.5" customHeight="1">
      <c r="A18" s="922">
        <v>13</v>
      </c>
      <c r="B18" s="937"/>
      <c r="C18" s="909" t="s">
        <v>223</v>
      </c>
      <c r="D18" s="875" t="s">
        <v>548</v>
      </c>
      <c r="E18" s="514" t="s">
        <v>686</v>
      </c>
      <c r="F18" s="875" t="s">
        <v>573</v>
      </c>
      <c r="G18" s="918">
        <v>863</v>
      </c>
      <c r="H18" s="915" t="s">
        <v>58</v>
      </c>
      <c r="I18" s="916" t="s">
        <v>158</v>
      </c>
      <c r="J18" s="302">
        <v>156940</v>
      </c>
      <c r="K18" s="302">
        <v>127000</v>
      </c>
      <c r="L18" s="302">
        <v>149860</v>
      </c>
      <c r="M18" s="305">
        <f t="shared" si="0"/>
        <v>7080</v>
      </c>
      <c r="N18" s="347"/>
      <c r="O18" s="348"/>
      <c r="P18" s="348"/>
      <c r="Q18" s="349"/>
      <c r="R18" s="906">
        <v>1</v>
      </c>
      <c r="S18" s="917"/>
      <c r="T18" s="908">
        <v>1</v>
      </c>
      <c r="U18" s="909"/>
      <c r="V18" s="909"/>
      <c r="W18" s="909"/>
      <c r="X18" s="909"/>
      <c r="Y18" s="272" t="s">
        <v>655</v>
      </c>
      <c r="Z18" s="743" t="s">
        <v>672</v>
      </c>
      <c r="AA18" s="744"/>
      <c r="AB18" s="744"/>
      <c r="AC18" s="744"/>
      <c r="AD18" s="744"/>
      <c r="AE18" s="745"/>
      <c r="AF18" s="35"/>
      <c r="AG18" s="35"/>
      <c r="AH18" s="35"/>
      <c r="AI18" s="35"/>
      <c r="AJ18" s="35"/>
      <c r="AK18" s="35"/>
      <c r="AL18" s="35"/>
      <c r="AM18" s="35"/>
      <c r="AN18" s="35"/>
      <c r="AO18" s="35"/>
      <c r="AP18" s="35"/>
      <c r="AQ18" s="35"/>
      <c r="AR18" s="35"/>
      <c r="AS18" s="35"/>
      <c r="AT18" s="35"/>
      <c r="AU18" s="35"/>
      <c r="AV18" s="35"/>
      <c r="AW18" s="35"/>
      <c r="AX18" s="35"/>
      <c r="AY18" s="35"/>
      <c r="AZ18" s="35"/>
      <c r="BA18" s="35"/>
      <c r="BB18" s="38"/>
      <c r="BC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J18" s="35"/>
      <c r="CK18" s="35"/>
      <c r="CL18" s="35"/>
      <c r="CM18" s="35"/>
      <c r="CN18" s="35"/>
    </row>
    <row r="19" spans="1:92" s="36" customFormat="1" ht="58.5" customHeight="1">
      <c r="A19" s="922">
        <v>14</v>
      </c>
      <c r="B19" s="937" t="s">
        <v>8</v>
      </c>
      <c r="C19" s="909" t="s">
        <v>223</v>
      </c>
      <c r="D19" s="875" t="s">
        <v>548</v>
      </c>
      <c r="E19" s="514" t="s">
        <v>669</v>
      </c>
      <c r="F19" s="875" t="s">
        <v>670</v>
      </c>
      <c r="G19" s="918"/>
      <c r="H19" s="915" t="s">
        <v>58</v>
      </c>
      <c r="I19" s="916" t="s">
        <v>158</v>
      </c>
      <c r="J19" s="302">
        <v>263083</v>
      </c>
      <c r="K19" s="302">
        <v>213000</v>
      </c>
      <c r="L19" s="302">
        <v>251340</v>
      </c>
      <c r="M19" s="305">
        <f t="shared" si="0"/>
        <v>11743</v>
      </c>
      <c r="N19" s="347"/>
      <c r="O19" s="348"/>
      <c r="P19" s="348"/>
      <c r="Q19" s="349"/>
      <c r="R19" s="906">
        <v>1</v>
      </c>
      <c r="S19" s="917"/>
      <c r="T19" s="908">
        <v>1</v>
      </c>
      <c r="U19" s="909"/>
      <c r="V19" s="909"/>
      <c r="W19" s="909"/>
      <c r="X19" s="909"/>
      <c r="Y19" s="272" t="s">
        <v>655</v>
      </c>
      <c r="Z19" s="749" t="s">
        <v>745</v>
      </c>
      <c r="AA19" s="750"/>
      <c r="AB19" s="750"/>
      <c r="AC19" s="750"/>
      <c r="AD19" s="750"/>
      <c r="AE19" s="751"/>
      <c r="AF19" s="275"/>
      <c r="AG19" s="275"/>
      <c r="AH19" s="275"/>
      <c r="AI19" s="275"/>
      <c r="AJ19" s="35"/>
      <c r="AK19" s="35"/>
      <c r="AL19" s="35"/>
      <c r="AM19" s="35"/>
      <c r="AN19" s="35"/>
      <c r="AO19" s="35"/>
      <c r="AP19" s="35"/>
      <c r="AQ19" s="35"/>
      <c r="AR19" s="35"/>
      <c r="AS19" s="35"/>
      <c r="AT19" s="35"/>
      <c r="AU19" s="35"/>
      <c r="AV19" s="35"/>
      <c r="AW19" s="35"/>
      <c r="AX19" s="35"/>
      <c r="AY19" s="35"/>
      <c r="AZ19" s="35"/>
      <c r="BA19" s="35"/>
      <c r="BB19" s="38"/>
      <c r="BC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J19" s="35"/>
      <c r="CK19" s="35"/>
      <c r="CL19" s="35"/>
      <c r="CM19" s="35"/>
      <c r="CN19" s="35"/>
    </row>
    <row r="20" spans="1:92" s="36" customFormat="1" ht="58.5" customHeight="1">
      <c r="A20" s="922">
        <v>15</v>
      </c>
      <c r="B20" s="937"/>
      <c r="C20" s="909" t="s">
        <v>223</v>
      </c>
      <c r="D20" s="875" t="s">
        <v>602</v>
      </c>
      <c r="E20" s="514" t="s">
        <v>627</v>
      </c>
      <c r="F20" s="875" t="s">
        <v>628</v>
      </c>
      <c r="G20" s="918">
        <v>672</v>
      </c>
      <c r="H20" s="915" t="s">
        <v>58</v>
      </c>
      <c r="I20" s="916" t="s">
        <v>158</v>
      </c>
      <c r="J20" s="302">
        <v>90000</v>
      </c>
      <c r="K20" s="302">
        <v>67200</v>
      </c>
      <c r="L20" s="302">
        <v>79296</v>
      </c>
      <c r="M20" s="305">
        <f t="shared" si="0"/>
        <v>10704</v>
      </c>
      <c r="N20" s="347"/>
      <c r="O20" s="348"/>
      <c r="P20" s="348"/>
      <c r="Q20" s="349"/>
      <c r="R20" s="906">
        <v>1</v>
      </c>
      <c r="S20" s="919"/>
      <c r="T20" s="921">
        <v>1</v>
      </c>
      <c r="U20" s="920"/>
      <c r="V20" s="909"/>
      <c r="W20" s="920"/>
      <c r="X20" s="920"/>
      <c r="Y20" s="272" t="s">
        <v>655</v>
      </c>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J20" s="35"/>
      <c r="CK20" s="35"/>
      <c r="CL20" s="35"/>
      <c r="CM20" s="35"/>
      <c r="CN20" s="35"/>
    </row>
    <row r="21" spans="1:92" s="36" customFormat="1" ht="66.75" customHeight="1" thickBot="1">
      <c r="A21" s="895"/>
      <c r="B21" s="923"/>
      <c r="C21" s="924"/>
      <c r="D21" s="496"/>
      <c r="E21" s="496"/>
      <c r="F21" s="496"/>
      <c r="G21" s="925">
        <f>SUM(G3:G20)</f>
        <v>10064</v>
      </c>
      <c r="H21" s="926"/>
      <c r="I21" s="927"/>
      <c r="J21" s="928">
        <f>SUM(J3:J20)</f>
        <v>2873237</v>
      </c>
      <c r="K21" s="929">
        <f>SUM(K3:K20)</f>
        <v>2407940.6799999997</v>
      </c>
      <c r="L21" s="929">
        <f>SUM(L3:L20)</f>
        <v>2825231.1500000004</v>
      </c>
      <c r="M21" s="929">
        <f>SUM(M3:M20)</f>
        <v>48005.850000000006</v>
      </c>
      <c r="N21" s="930">
        <f>SUM(N3:N20)</f>
        <v>0</v>
      </c>
      <c r="O21" s="931">
        <f>SUM(O3:O20)</f>
        <v>0</v>
      </c>
      <c r="P21" s="931">
        <f>SUM(P3:P20)</f>
        <v>0</v>
      </c>
      <c r="Q21" s="931">
        <f>SUM(Q3:Q20)</f>
        <v>0</v>
      </c>
      <c r="R21" s="932"/>
      <c r="S21" s="933"/>
      <c r="T21" s="934">
        <f>SUM(T3:T20)</f>
        <v>15</v>
      </c>
      <c r="U21" s="926">
        <f>SUM(U3:U20)</f>
        <v>0</v>
      </c>
      <c r="V21" s="926">
        <f>SUM(V3:V20)</f>
        <v>0</v>
      </c>
      <c r="W21" s="926">
        <f>SUM(W3:W20)</f>
        <v>0</v>
      </c>
      <c r="X21" s="926">
        <f>SUM(X3:X20)</f>
        <v>0</v>
      </c>
      <c r="Y21" s="9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J21" s="35"/>
      <c r="CK21" s="35"/>
      <c r="CL21" s="35"/>
      <c r="CM21" s="35"/>
      <c r="CN21" s="35"/>
    </row>
  </sheetData>
  <mergeCells count="17">
    <mergeCell ref="Z3:AE5"/>
    <mergeCell ref="Z18:AE18"/>
    <mergeCell ref="Z16:AE16"/>
    <mergeCell ref="Z17:AE17"/>
    <mergeCell ref="Z19:AE19"/>
    <mergeCell ref="Z12:AE12"/>
    <mergeCell ref="Z13:AE13"/>
    <mergeCell ref="Z11:AE11"/>
    <mergeCell ref="Z7:AE7"/>
    <mergeCell ref="Z8:AE8"/>
    <mergeCell ref="Z9:AE9"/>
    <mergeCell ref="Z6:AE6"/>
    <mergeCell ref="E2:F2"/>
    <mergeCell ref="P2:Q2"/>
    <mergeCell ref="R2:S2"/>
    <mergeCell ref="T2:Y2"/>
    <mergeCell ref="A1:Y1"/>
  </mergeCells>
  <dataValidations count="6">
    <dataValidation type="whole" allowBlank="1" showInputMessage="1" showErrorMessage="1" sqref="T2:X65535">
      <formula1>0</formula1>
      <formula2>10</formula2>
    </dataValidation>
    <dataValidation type="list" allowBlank="1" showInputMessage="1" showErrorMessage="1" sqref="I2 I15:I65535">
      <formula1>$BB$3:$BB$18</formula1>
    </dataValidation>
    <dataValidation type="list" allowBlank="1" showInputMessage="1" showErrorMessage="1" sqref="B2 B14:B65535">
      <formula1>$AZ$3:$AZ$16</formula1>
    </dataValidation>
    <dataValidation type="list" allowBlank="1" showInputMessage="1" showErrorMessage="1" sqref="B3:B13">
      <formula1>$AZ$3:$AZ$15</formula1>
    </dataValidation>
    <dataValidation type="list" allowBlank="1" showInputMessage="1" showErrorMessage="1" sqref="I3:I14">
      <formula1>$BB$3:$BB$17</formula1>
    </dataValidation>
    <dataValidation type="list" allowBlank="1" showInputMessage="1" showErrorMessage="1" sqref="H2:H65535">
      <formula1>$BA$3:$BA$16</formula1>
    </dataValidation>
  </dataValidations>
  <pageMargins left="0.70866141732283472" right="0.70866141732283472" top="0.74803149606299213" bottom="0.74803149606299213" header="0.31496062992125984" footer="0.31496062992125984"/>
  <pageSetup paperSize="9" scale="11" orientation="landscape" r:id="rId1"/>
</worksheet>
</file>

<file path=xl/worksheets/sheet6.xml><?xml version="1.0" encoding="utf-8"?>
<worksheet xmlns="http://schemas.openxmlformats.org/spreadsheetml/2006/main" xmlns:r="http://schemas.openxmlformats.org/officeDocument/2006/relationships">
  <sheetPr codeName="Sayfa6">
    <tabColor theme="2" tint="-0.249977111117893"/>
    <pageSetUpPr fitToPage="1"/>
  </sheetPr>
  <dimension ref="A1:AF13"/>
  <sheetViews>
    <sheetView zoomScale="60" zoomScaleNormal="60" workbookViewId="0">
      <selection activeCell="C12" sqref="C12"/>
    </sheetView>
  </sheetViews>
  <sheetFormatPr defaultRowHeight="15"/>
  <cols>
    <col min="2" max="2" width="0" hidden="1" customWidth="1"/>
    <col min="3" max="3" width="10.85546875" customWidth="1"/>
    <col min="4" max="4" width="18.42578125" bestFit="1" customWidth="1"/>
    <col min="5" max="5" width="55.85546875" customWidth="1"/>
    <col min="6" max="6" width="30.42578125" hidden="1" customWidth="1"/>
    <col min="7" max="9" width="0" hidden="1" customWidth="1"/>
    <col min="10" max="10" width="20.42578125" hidden="1" customWidth="1"/>
    <col min="11" max="11" width="26.42578125" hidden="1" customWidth="1"/>
    <col min="12" max="12" width="16.85546875" bestFit="1" customWidth="1"/>
    <col min="13" max="13" width="20.28515625" customWidth="1"/>
    <col min="14" max="14" width="18" customWidth="1"/>
    <col min="15" max="15" width="16.85546875" hidden="1" customWidth="1"/>
    <col min="16" max="16" width="12" hidden="1" customWidth="1"/>
    <col min="17" max="17" width="11.42578125" hidden="1" customWidth="1"/>
    <col min="18" max="18" width="13.28515625" hidden="1" customWidth="1"/>
    <col min="19" max="25" width="0" hidden="1" customWidth="1"/>
    <col min="26" max="26" width="20" customWidth="1"/>
    <col min="27" max="31" width="38.42578125" customWidth="1"/>
    <col min="32" max="32" width="37" customWidth="1"/>
  </cols>
  <sheetData>
    <row r="1" spans="1:32" ht="39" customHeight="1">
      <c r="A1" s="759" t="s">
        <v>155</v>
      </c>
      <c r="B1" s="759"/>
      <c r="C1" s="759"/>
      <c r="D1" s="759"/>
      <c r="E1" s="759"/>
      <c r="F1" s="759"/>
      <c r="G1" s="759"/>
      <c r="H1" s="759"/>
      <c r="I1" s="759"/>
      <c r="J1" s="759"/>
      <c r="K1" s="759"/>
      <c r="L1" s="759"/>
      <c r="M1" s="759"/>
      <c r="N1" s="759"/>
      <c r="O1" s="759"/>
      <c r="P1" s="759"/>
      <c r="Q1" s="759"/>
      <c r="R1" s="759"/>
      <c r="S1" s="759"/>
      <c r="T1" s="759"/>
      <c r="U1" s="759"/>
      <c r="V1" s="759"/>
      <c r="W1" s="759"/>
      <c r="X1" s="759"/>
      <c r="Y1" s="759"/>
      <c r="Z1" s="759"/>
    </row>
    <row r="2" spans="1:32" ht="48" customHeight="1">
      <c r="A2" s="959" t="s">
        <v>817</v>
      </c>
      <c r="B2" s="942" t="s">
        <v>99</v>
      </c>
      <c r="C2" s="943" t="s">
        <v>100</v>
      </c>
      <c r="D2" s="944" t="s">
        <v>101</v>
      </c>
      <c r="E2" s="944" t="s">
        <v>103</v>
      </c>
      <c r="F2" s="944"/>
      <c r="G2" s="945" t="s">
        <v>186</v>
      </c>
      <c r="H2" s="945" t="s">
        <v>187</v>
      </c>
      <c r="I2" s="945" t="s">
        <v>188</v>
      </c>
      <c r="J2" s="946" t="s">
        <v>143</v>
      </c>
      <c r="K2" s="946" t="s">
        <v>149</v>
      </c>
      <c r="L2" s="947" t="s">
        <v>190</v>
      </c>
      <c r="M2" s="948" t="s">
        <v>105</v>
      </c>
      <c r="N2" s="948" t="s">
        <v>106</v>
      </c>
      <c r="O2" s="947" t="s">
        <v>107</v>
      </c>
      <c r="P2" s="949" t="s">
        <v>150</v>
      </c>
      <c r="Q2" s="949" t="s">
        <v>151</v>
      </c>
      <c r="R2" s="949"/>
      <c r="S2" s="949" t="s">
        <v>116</v>
      </c>
      <c r="T2" s="949"/>
      <c r="U2" s="950" t="s">
        <v>1</v>
      </c>
      <c r="V2" s="950"/>
      <c r="W2" s="950"/>
      <c r="X2" s="950"/>
      <c r="Y2" s="950"/>
      <c r="Z2" s="950"/>
    </row>
    <row r="3" spans="1:32" ht="50.25" customHeight="1">
      <c r="A3" s="959"/>
      <c r="B3" s="951"/>
      <c r="C3" s="943"/>
      <c r="D3" s="944"/>
      <c r="E3" s="952" t="s">
        <v>117</v>
      </c>
      <c r="F3" s="953" t="s">
        <v>144</v>
      </c>
      <c r="G3" s="945"/>
      <c r="H3" s="945"/>
      <c r="I3" s="945"/>
      <c r="J3" s="946"/>
      <c r="K3" s="946"/>
      <c r="L3" s="947" t="s">
        <v>119</v>
      </c>
      <c r="M3" s="948" t="s">
        <v>120</v>
      </c>
      <c r="N3" s="948" t="s">
        <v>121</v>
      </c>
      <c r="O3" s="947" t="s">
        <v>122</v>
      </c>
      <c r="P3" s="949"/>
      <c r="Q3" s="947" t="s">
        <v>152</v>
      </c>
      <c r="R3" s="947" t="s">
        <v>153</v>
      </c>
      <c r="S3" s="954" t="s">
        <v>127</v>
      </c>
      <c r="T3" s="955" t="s">
        <v>128</v>
      </c>
      <c r="U3" s="956" t="s">
        <v>129</v>
      </c>
      <c r="V3" s="957" t="s">
        <v>170</v>
      </c>
      <c r="W3" s="957" t="s">
        <v>130</v>
      </c>
      <c r="X3" s="957" t="s">
        <v>131</v>
      </c>
      <c r="Y3" s="957" t="s">
        <v>169</v>
      </c>
      <c r="Z3" s="958" t="s">
        <v>132</v>
      </c>
    </row>
    <row r="4" spans="1:32" ht="65.25" customHeight="1">
      <c r="A4" s="355">
        <v>1</v>
      </c>
      <c r="B4" s="938"/>
      <c r="C4" s="530" t="s">
        <v>223</v>
      </c>
      <c r="D4" s="531" t="s">
        <v>222</v>
      </c>
      <c r="E4" s="532" t="s">
        <v>532</v>
      </c>
      <c r="F4" s="533" t="s">
        <v>533</v>
      </c>
      <c r="G4" s="530">
        <v>1</v>
      </c>
      <c r="H4" s="534" t="s">
        <v>373</v>
      </c>
      <c r="I4" s="535">
        <v>504</v>
      </c>
      <c r="J4" s="397" t="s">
        <v>58</v>
      </c>
      <c r="K4" s="536" t="s">
        <v>154</v>
      </c>
      <c r="L4" s="341">
        <v>292455.67999999999</v>
      </c>
      <c r="M4" s="537">
        <v>247843.8</v>
      </c>
      <c r="N4" s="538">
        <f>M4*1.18</f>
        <v>292455.68399999995</v>
      </c>
      <c r="O4" s="517">
        <f>L4-N4</f>
        <v>-3.9999999571591616E-3</v>
      </c>
      <c r="P4" s="257"/>
      <c r="Q4" s="257"/>
      <c r="R4" s="261"/>
      <c r="S4" s="340">
        <v>1</v>
      </c>
      <c r="T4" s="270"/>
      <c r="U4" s="273">
        <v>1</v>
      </c>
      <c r="V4" s="274"/>
      <c r="W4" s="274"/>
      <c r="X4" s="20"/>
      <c r="Y4" s="20"/>
      <c r="Z4" s="518" t="s">
        <v>655</v>
      </c>
      <c r="AA4" s="764" t="s">
        <v>800</v>
      </c>
      <c r="AB4" s="765"/>
      <c r="AC4" s="765"/>
      <c r="AD4" s="765"/>
      <c r="AE4" s="765"/>
      <c r="AF4" s="765"/>
    </row>
    <row r="5" spans="1:32" ht="45" customHeight="1">
      <c r="A5" s="355">
        <v>2</v>
      </c>
      <c r="B5" s="939"/>
      <c r="C5" s="272" t="s">
        <v>223</v>
      </c>
      <c r="D5" s="519" t="s">
        <v>522</v>
      </c>
      <c r="E5" s="520" t="s">
        <v>534</v>
      </c>
      <c r="F5" s="521" t="s">
        <v>526</v>
      </c>
      <c r="G5" s="272">
        <v>1</v>
      </c>
      <c r="H5" s="522" t="s">
        <v>373</v>
      </c>
      <c r="I5" s="523">
        <v>1444</v>
      </c>
      <c r="J5" s="358" t="s">
        <v>60</v>
      </c>
      <c r="K5" s="524" t="s">
        <v>154</v>
      </c>
      <c r="L5" s="341">
        <v>100000</v>
      </c>
      <c r="M5" s="341">
        <v>100000</v>
      </c>
      <c r="N5" s="341">
        <v>100000</v>
      </c>
      <c r="O5" s="339">
        <f t="shared" ref="O5:O12" si="0">L5-N5</f>
        <v>0</v>
      </c>
      <c r="P5" s="262"/>
      <c r="Q5" s="263"/>
      <c r="R5" s="264"/>
      <c r="S5" s="340">
        <v>1</v>
      </c>
      <c r="T5" s="270"/>
      <c r="U5" s="273">
        <v>1</v>
      </c>
      <c r="V5" s="274"/>
      <c r="W5" s="274"/>
      <c r="X5" s="20"/>
      <c r="Y5" s="20"/>
      <c r="Z5" s="518" t="s">
        <v>655</v>
      </c>
    </row>
    <row r="6" spans="1:32" ht="45" customHeight="1">
      <c r="A6" s="355">
        <v>3</v>
      </c>
      <c r="B6" s="940"/>
      <c r="C6" s="272" t="s">
        <v>223</v>
      </c>
      <c r="D6" s="519" t="s">
        <v>535</v>
      </c>
      <c r="E6" s="520" t="s">
        <v>763</v>
      </c>
      <c r="F6" s="521" t="s">
        <v>764</v>
      </c>
      <c r="G6" s="272"/>
      <c r="H6" s="522"/>
      <c r="I6" s="523"/>
      <c r="J6" s="358" t="s">
        <v>60</v>
      </c>
      <c r="K6" s="524" t="s">
        <v>154</v>
      </c>
      <c r="L6" s="341">
        <v>13590</v>
      </c>
      <c r="M6" s="341">
        <v>11525</v>
      </c>
      <c r="N6" s="341">
        <v>13590</v>
      </c>
      <c r="O6" s="339"/>
      <c r="P6" s="262"/>
      <c r="Q6" s="263"/>
      <c r="R6" s="264"/>
      <c r="S6" s="340">
        <v>1</v>
      </c>
      <c r="T6" s="270"/>
      <c r="U6" s="273">
        <v>1</v>
      </c>
      <c r="V6" s="274"/>
      <c r="W6" s="274"/>
      <c r="X6" s="20"/>
      <c r="Y6" s="20"/>
      <c r="Z6" s="518" t="s">
        <v>655</v>
      </c>
    </row>
    <row r="7" spans="1:32" ht="54.75" customHeight="1">
      <c r="A7" s="355">
        <v>4</v>
      </c>
      <c r="B7" s="939"/>
      <c r="C7" s="272" t="s">
        <v>223</v>
      </c>
      <c r="D7" s="519" t="s">
        <v>548</v>
      </c>
      <c r="E7" s="520" t="s">
        <v>558</v>
      </c>
      <c r="F7" s="525" t="s">
        <v>559</v>
      </c>
      <c r="G7" s="272">
        <v>1</v>
      </c>
      <c r="H7" s="522">
        <v>1</v>
      </c>
      <c r="I7" s="523">
        <v>1977</v>
      </c>
      <c r="J7" s="358" t="s">
        <v>60</v>
      </c>
      <c r="K7" s="524" t="s">
        <v>154</v>
      </c>
      <c r="L7" s="341">
        <v>128030</v>
      </c>
      <c r="M7" s="341">
        <v>108500</v>
      </c>
      <c r="N7" s="341">
        <v>128030</v>
      </c>
      <c r="O7" s="339">
        <f t="shared" si="0"/>
        <v>0</v>
      </c>
      <c r="P7" s="262"/>
      <c r="Q7" s="263"/>
      <c r="R7" s="264"/>
      <c r="S7" s="340">
        <v>1</v>
      </c>
      <c r="T7" s="270"/>
      <c r="U7" s="273">
        <v>1</v>
      </c>
      <c r="V7" s="274"/>
      <c r="W7" s="274"/>
      <c r="X7" s="20"/>
      <c r="Y7" s="20"/>
      <c r="Z7" s="518" t="s">
        <v>655</v>
      </c>
      <c r="AA7" s="760" t="s">
        <v>673</v>
      </c>
      <c r="AB7" s="760"/>
      <c r="AC7" s="760"/>
      <c r="AD7" s="760"/>
      <c r="AE7" s="760"/>
      <c r="AF7" s="760"/>
    </row>
    <row r="8" spans="1:32" ht="54.75" customHeight="1">
      <c r="A8" s="355">
        <v>5</v>
      </c>
      <c r="B8" s="939"/>
      <c r="C8" s="272" t="s">
        <v>223</v>
      </c>
      <c r="D8" s="519" t="s">
        <v>548</v>
      </c>
      <c r="E8" s="520" t="s">
        <v>809</v>
      </c>
      <c r="F8" s="521" t="s">
        <v>560</v>
      </c>
      <c r="G8" s="272">
        <v>1</v>
      </c>
      <c r="H8" s="522">
        <v>1</v>
      </c>
      <c r="I8" s="526">
        <v>1522</v>
      </c>
      <c r="J8" s="358" t="s">
        <v>60</v>
      </c>
      <c r="K8" s="524" t="s">
        <v>154</v>
      </c>
      <c r="L8" s="341">
        <v>89326</v>
      </c>
      <c r="M8" s="341">
        <v>75700</v>
      </c>
      <c r="N8" s="341">
        <v>89326</v>
      </c>
      <c r="O8" s="339">
        <f t="shared" si="0"/>
        <v>0</v>
      </c>
      <c r="P8" s="262"/>
      <c r="Q8" s="263"/>
      <c r="R8" s="264"/>
      <c r="S8" s="340">
        <v>1</v>
      </c>
      <c r="T8" s="270"/>
      <c r="U8" s="273">
        <v>1</v>
      </c>
      <c r="V8" s="274"/>
      <c r="W8" s="274"/>
      <c r="X8" s="20"/>
      <c r="Y8" s="20"/>
      <c r="Z8" s="518" t="s">
        <v>655</v>
      </c>
      <c r="AA8" s="760" t="s">
        <v>674</v>
      </c>
      <c r="AB8" s="760"/>
      <c r="AC8" s="760"/>
      <c r="AD8" s="760"/>
      <c r="AE8" s="760"/>
      <c r="AF8" s="760"/>
    </row>
    <row r="9" spans="1:32" ht="135" customHeight="1">
      <c r="A9" s="355">
        <v>6</v>
      </c>
      <c r="B9" s="939"/>
      <c r="C9" s="272" t="s">
        <v>223</v>
      </c>
      <c r="D9" s="527" t="s">
        <v>564</v>
      </c>
      <c r="E9" s="520" t="s">
        <v>574</v>
      </c>
      <c r="F9" s="525" t="s">
        <v>575</v>
      </c>
      <c r="G9" s="522">
        <v>1</v>
      </c>
      <c r="H9" s="522" t="s">
        <v>373</v>
      </c>
      <c r="I9" s="526">
        <v>935</v>
      </c>
      <c r="J9" s="358" t="s">
        <v>58</v>
      </c>
      <c r="K9" s="524" t="s">
        <v>154</v>
      </c>
      <c r="L9" s="341">
        <v>731600</v>
      </c>
      <c r="M9" s="341">
        <v>620000</v>
      </c>
      <c r="N9" s="341">
        <v>731600</v>
      </c>
      <c r="O9" s="339">
        <f t="shared" si="0"/>
        <v>0</v>
      </c>
      <c r="P9" s="258"/>
      <c r="Q9" s="260"/>
      <c r="R9" s="259"/>
      <c r="S9" s="340">
        <v>1</v>
      </c>
      <c r="T9" s="270"/>
      <c r="U9" s="273">
        <v>1</v>
      </c>
      <c r="V9" s="274"/>
      <c r="W9" s="274"/>
      <c r="X9" s="20"/>
      <c r="Y9" s="20"/>
      <c r="Z9" s="518" t="s">
        <v>655</v>
      </c>
      <c r="AA9" s="766" t="s">
        <v>742</v>
      </c>
      <c r="AB9" s="767"/>
      <c r="AC9" s="767"/>
      <c r="AD9" s="767"/>
      <c r="AE9" s="767"/>
      <c r="AF9" s="768"/>
    </row>
    <row r="10" spans="1:32" ht="45" customHeight="1">
      <c r="A10" s="355">
        <v>7</v>
      </c>
      <c r="B10" s="939"/>
      <c r="C10" s="272" t="s">
        <v>223</v>
      </c>
      <c r="D10" s="528" t="s">
        <v>599</v>
      </c>
      <c r="E10" s="520" t="s">
        <v>596</v>
      </c>
      <c r="F10" s="529" t="s">
        <v>598</v>
      </c>
      <c r="G10" s="522">
        <v>2</v>
      </c>
      <c r="H10" s="522">
        <v>1</v>
      </c>
      <c r="I10" s="526">
        <v>415</v>
      </c>
      <c r="J10" s="358" t="s">
        <v>58</v>
      </c>
      <c r="K10" s="524" t="s">
        <v>154</v>
      </c>
      <c r="L10" s="341">
        <v>50000</v>
      </c>
      <c r="M10" s="761">
        <v>126622.16</v>
      </c>
      <c r="N10" s="762">
        <v>149414.14000000001</v>
      </c>
      <c r="O10" s="769">
        <f>L10+L11-N10</f>
        <v>585.85999999998603</v>
      </c>
      <c r="P10" s="258"/>
      <c r="Q10" s="258"/>
      <c r="R10" s="259"/>
      <c r="S10" s="340">
        <v>1</v>
      </c>
      <c r="T10" s="270"/>
      <c r="U10" s="273">
        <v>1</v>
      </c>
      <c r="V10" s="274"/>
      <c r="W10" s="274"/>
      <c r="X10" s="20"/>
      <c r="Y10" s="20"/>
      <c r="Z10" s="518" t="s">
        <v>655</v>
      </c>
    </row>
    <row r="11" spans="1:32" ht="45" customHeight="1">
      <c r="A11" s="355">
        <v>8</v>
      </c>
      <c r="B11" s="939"/>
      <c r="C11" s="272" t="s">
        <v>223</v>
      </c>
      <c r="D11" s="528" t="s">
        <v>599</v>
      </c>
      <c r="E11" s="520" t="s">
        <v>597</v>
      </c>
      <c r="F11" s="525" t="s">
        <v>600</v>
      </c>
      <c r="G11" s="522">
        <v>1</v>
      </c>
      <c r="H11" s="522" t="s">
        <v>373</v>
      </c>
      <c r="I11" s="526">
        <v>244</v>
      </c>
      <c r="J11" s="358" t="s">
        <v>58</v>
      </c>
      <c r="K11" s="524" t="s">
        <v>154</v>
      </c>
      <c r="L11" s="341">
        <v>100000</v>
      </c>
      <c r="M11" s="761"/>
      <c r="N11" s="763"/>
      <c r="O11" s="770"/>
      <c r="P11" s="258"/>
      <c r="Q11" s="258"/>
      <c r="R11" s="259"/>
      <c r="S11" s="340">
        <v>1</v>
      </c>
      <c r="T11" s="270"/>
      <c r="U11" s="273">
        <v>1</v>
      </c>
      <c r="V11" s="274"/>
      <c r="W11" s="274"/>
      <c r="X11" s="20"/>
      <c r="Y11" s="20"/>
      <c r="Z11" s="518" t="s">
        <v>655</v>
      </c>
    </row>
    <row r="12" spans="1:32" ht="45" customHeight="1">
      <c r="A12" s="355">
        <v>9</v>
      </c>
      <c r="B12" s="941"/>
      <c r="C12" s="272" t="s">
        <v>223</v>
      </c>
      <c r="D12" s="528" t="s">
        <v>599</v>
      </c>
      <c r="E12" s="520" t="s">
        <v>588</v>
      </c>
      <c r="F12" s="520" t="s">
        <v>593</v>
      </c>
      <c r="G12" s="528">
        <v>1</v>
      </c>
      <c r="H12" s="528" t="s">
        <v>373</v>
      </c>
      <c r="I12" s="528">
        <v>401</v>
      </c>
      <c r="J12" s="358" t="s">
        <v>58</v>
      </c>
      <c r="K12" s="358" t="s">
        <v>147</v>
      </c>
      <c r="L12" s="341">
        <v>120000</v>
      </c>
      <c r="M12" s="342">
        <v>101623.18</v>
      </c>
      <c r="N12" s="343">
        <v>119915.35</v>
      </c>
      <c r="O12" s="339">
        <f t="shared" si="0"/>
        <v>84.649999999994179</v>
      </c>
      <c r="P12" s="284"/>
      <c r="Q12" s="284"/>
      <c r="R12" s="285"/>
      <c r="S12" s="340">
        <v>1</v>
      </c>
      <c r="T12" s="270"/>
      <c r="U12" s="273">
        <v>1</v>
      </c>
      <c r="V12" s="274"/>
      <c r="W12" s="274"/>
      <c r="X12" s="20"/>
      <c r="Y12" s="20"/>
      <c r="Z12" s="518" t="s">
        <v>655</v>
      </c>
    </row>
    <row r="13" spans="1:32" ht="46.5" customHeight="1">
      <c r="A13" s="968" t="s">
        <v>9</v>
      </c>
      <c r="B13" s="968"/>
      <c r="C13" s="968"/>
      <c r="D13" s="968"/>
      <c r="E13" s="968"/>
      <c r="F13" s="960"/>
      <c r="G13" s="961">
        <f>SUM(G4:G11)</f>
        <v>8</v>
      </c>
      <c r="H13" s="961">
        <f>SUM(H4:H11)</f>
        <v>3</v>
      </c>
      <c r="I13" s="962">
        <f>SUM(I4:I11)</f>
        <v>7041</v>
      </c>
      <c r="J13" s="960"/>
      <c r="K13" s="960"/>
      <c r="L13" s="963">
        <f>SUM(L4:L12)</f>
        <v>1625001.68</v>
      </c>
      <c r="M13" s="963">
        <f>M4+M5+M7+M8+M9+M10+M12</f>
        <v>1380289.14</v>
      </c>
      <c r="N13" s="963">
        <f>N4+N5+N6+N7+N8+N9+N10+N12</f>
        <v>1624331.1740000001</v>
      </c>
      <c r="O13" s="963">
        <f>L13-N13</f>
        <v>670.50599999981932</v>
      </c>
      <c r="P13" s="964"/>
      <c r="Q13" s="964"/>
      <c r="R13" s="964">
        <f>SUM(R4:R11)</f>
        <v>0</v>
      </c>
      <c r="S13" s="965"/>
      <c r="T13" s="966"/>
      <c r="U13" s="967">
        <f>U4+U5+U6+U7+U8+U9+U10+U11+U12</f>
        <v>9</v>
      </c>
      <c r="V13" s="967">
        <f>V4+V5+V7+V8+V9+V10+V11+V12</f>
        <v>0</v>
      </c>
      <c r="W13" s="967">
        <f>W4+W5+W7+W8+W9+W10+W11+W12</f>
        <v>0</v>
      </c>
      <c r="X13" s="967">
        <f>X4+X5+X7+X8+X9+X10+X11+X12</f>
        <v>0</v>
      </c>
      <c r="Y13" s="967">
        <f>Y4+Y5+Y7+Y8+Y9+Y10+Y11+Y12</f>
        <v>0</v>
      </c>
      <c r="Z13" s="20"/>
    </row>
  </sheetData>
  <mergeCells count="23">
    <mergeCell ref="A2:A3"/>
    <mergeCell ref="A1:Z1"/>
    <mergeCell ref="A13:E13"/>
    <mergeCell ref="AA7:AF7"/>
    <mergeCell ref="AA8:AF8"/>
    <mergeCell ref="M10:M11"/>
    <mergeCell ref="N10:N11"/>
    <mergeCell ref="P2:P3"/>
    <mergeCell ref="Q2:R2"/>
    <mergeCell ref="S2:T2"/>
    <mergeCell ref="U2:Z2"/>
    <mergeCell ref="AA4:AF4"/>
    <mergeCell ref="AA9:AF9"/>
    <mergeCell ref="O10:O11"/>
    <mergeCell ref="B2:B3"/>
    <mergeCell ref="C2:C3"/>
    <mergeCell ref="D2:D3"/>
    <mergeCell ref="E2:F2"/>
    <mergeCell ref="G2:G3"/>
    <mergeCell ref="H2:H3"/>
    <mergeCell ref="I2:I3"/>
    <mergeCell ref="J2:J3"/>
    <mergeCell ref="K2:K3"/>
  </mergeCells>
  <dataValidations count="8">
    <dataValidation type="list" allowBlank="1" showInputMessage="1" showErrorMessage="1" sqref="K13 K2:K11">
      <formula1>$BC$4:$BC$11</formula1>
    </dataValidation>
    <dataValidation type="list" allowBlank="1" showInputMessage="1" showErrorMessage="1" sqref="J13 J2:J3 J5:J11">
      <formula1>$BB$4:$BB$8</formula1>
    </dataValidation>
    <dataValidation type="list" allowBlank="1" showInputMessage="1" showErrorMessage="1" errorTitle="DİKKAT !!!" error="LÜTFEN YANDA AÇILAN OK ARACILIĞIYLA UYGUN SEÇENEĞİ GİRİN&#10;KÖYDES" sqref="K12">
      <formula1>$CJ$4:$CJ$7</formula1>
    </dataValidation>
    <dataValidation type="list" allowBlank="1" showInputMessage="1" showErrorMessage="1" errorTitle="DİKKAT !!!!" error="LÜTFEN YANDA AÇILAN OK ARACILIĞIYLA UYGUN SEÇENEĞİ GİRİN&#10;KÖYDES" sqref="J12">
      <formula1>$CI$4:$CI$8</formula1>
    </dataValidation>
    <dataValidation type="list" allowBlank="1" showInputMessage="1" showErrorMessage="1" sqref="Q2:Q13">
      <formula1>$BD$4:$BD$8</formula1>
    </dataValidation>
    <dataValidation type="list" allowBlank="1" showInputMessage="1" showErrorMessage="1" sqref="J4">
      <formula1>$BB$4:$BB$7</formula1>
    </dataValidation>
    <dataValidation type="list" allowBlank="1" showInputMessage="1" showErrorMessage="1" sqref="B4">
      <formula1>$BA$4:$BA$7</formula1>
    </dataValidation>
    <dataValidation type="list" allowBlank="1" showInputMessage="1" showErrorMessage="1" sqref="B2:B3 B5:B12">
      <formula1>$BA$4:$BA$8</formula1>
    </dataValidation>
  </dataValidations>
  <pageMargins left="0.31496062992125984" right="0.47244094488188981"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sheetPr codeName="Sayfa7"/>
  <dimension ref="A1:I9"/>
  <sheetViews>
    <sheetView workbookViewId="0">
      <selection activeCell="H8" sqref="H8"/>
    </sheetView>
  </sheetViews>
  <sheetFormatPr defaultRowHeight="15"/>
  <cols>
    <col min="1" max="1" width="16.5703125" customWidth="1"/>
    <col min="2" max="8" width="13.85546875" customWidth="1"/>
    <col min="9" max="9" width="14.28515625" bestFit="1" customWidth="1"/>
  </cols>
  <sheetData>
    <row r="1" spans="1:9" ht="21">
      <c r="A1" s="771" t="s">
        <v>205</v>
      </c>
      <c r="B1" s="771"/>
      <c r="C1" s="771"/>
      <c r="D1" s="771"/>
      <c r="E1" s="771"/>
      <c r="F1" s="771"/>
      <c r="G1" s="771"/>
      <c r="H1" s="771"/>
      <c r="I1" s="771"/>
    </row>
    <row r="2" spans="1:9" ht="18.75">
      <c r="A2" s="238" t="s">
        <v>206</v>
      </c>
      <c r="B2" s="239" t="s">
        <v>207</v>
      </c>
      <c r="C2" s="239" t="s">
        <v>208</v>
      </c>
      <c r="D2" s="239" t="s">
        <v>209</v>
      </c>
      <c r="E2" s="239" t="s">
        <v>210</v>
      </c>
      <c r="F2" s="239" t="s">
        <v>211</v>
      </c>
      <c r="G2" s="239" t="s">
        <v>212</v>
      </c>
      <c r="H2" s="239" t="s">
        <v>213</v>
      </c>
      <c r="I2" s="239" t="s">
        <v>214</v>
      </c>
    </row>
    <row r="3" spans="1:9" ht="46.5" customHeight="1">
      <c r="A3" s="240" t="s">
        <v>215</v>
      </c>
      <c r="B3" s="241">
        <f>'[5]MERKEZ İLÇESİ'!J19</f>
        <v>1550000</v>
      </c>
      <c r="C3" s="241">
        <v>925000</v>
      </c>
      <c r="D3" s="241">
        <v>2450000</v>
      </c>
      <c r="E3" s="241">
        <v>1925000</v>
      </c>
      <c r="F3" s="241">
        <v>5075000</v>
      </c>
      <c r="G3" s="241">
        <v>635979.19999999995</v>
      </c>
      <c r="H3" s="241">
        <v>1981000</v>
      </c>
      <c r="I3" s="245">
        <f>B3+C3+D3+E3+F3+G3+H3</f>
        <v>14541979.199999999</v>
      </c>
    </row>
    <row r="4" spans="1:9" ht="46.5" customHeight="1">
      <c r="A4" s="240" t="s">
        <v>216</v>
      </c>
      <c r="B4" s="241">
        <f>'[5]MERKEZ İLÇESİ'!I44</f>
        <v>650000</v>
      </c>
      <c r="C4" s="241">
        <f>'[5]B.ŞEBAP İLÇESİ'!I50</f>
        <v>703514.3</v>
      </c>
      <c r="D4" s="241">
        <f>'[5]CİZRE İLÇESİ'!I49</f>
        <v>610000</v>
      </c>
      <c r="E4" s="241">
        <f>'[5]SİLOPİ İLÇESİ'!I45</f>
        <v>650000</v>
      </c>
      <c r="F4" s="241">
        <f>'[5]İDİL İLÇESİ'!I46</f>
        <v>380000</v>
      </c>
      <c r="G4" s="241">
        <f>'[5]G.KONAK İLÇESİ'!I50</f>
        <v>730000</v>
      </c>
      <c r="H4" s="241">
        <v>1040000</v>
      </c>
      <c r="I4" s="245">
        <f t="shared" ref="I4:I9" si="0">B4+C4+D4+E4+F4+G4+H4</f>
        <v>4763514.3</v>
      </c>
    </row>
    <row r="5" spans="1:9" ht="46.5" customHeight="1">
      <c r="A5" s="240" t="s">
        <v>217</v>
      </c>
      <c r="B5" s="241">
        <f>'[5]MERKEZ İLÇESİ'!I59</f>
        <v>0</v>
      </c>
      <c r="C5" s="241">
        <f>'[5]B.ŞEBAP İLÇESİ'!H75</f>
        <v>2306000</v>
      </c>
      <c r="D5" s="241">
        <f>'[5]CİZRE İLÇESİ'!H62</f>
        <v>220000</v>
      </c>
      <c r="E5" s="241">
        <f>'[5]SİLOPİ İLÇESİ'!H61</f>
        <v>480000</v>
      </c>
      <c r="F5" s="241">
        <v>0</v>
      </c>
      <c r="G5" s="241">
        <v>0</v>
      </c>
      <c r="H5" s="241">
        <v>90000</v>
      </c>
      <c r="I5" s="245">
        <f t="shared" si="0"/>
        <v>3096000</v>
      </c>
    </row>
    <row r="6" spans="1:9" ht="46.5" customHeight="1">
      <c r="A6" s="240" t="s">
        <v>218</v>
      </c>
      <c r="B6" s="241">
        <f>'[5]MERKEZ İLÇESİ'!I69</f>
        <v>292455.67999999999</v>
      </c>
      <c r="C6" s="241">
        <f>'[5]B.ŞEBAP İLÇESİ'!H87</f>
        <v>100000</v>
      </c>
      <c r="D6" s="241">
        <v>0</v>
      </c>
      <c r="E6" s="241">
        <f>'[5]SİLOPİ İLÇESİ'!H73</f>
        <v>317591.21999999997</v>
      </c>
      <c r="F6" s="241">
        <v>750000</v>
      </c>
      <c r="G6" s="241">
        <v>150000</v>
      </c>
      <c r="H6" s="241">
        <v>0</v>
      </c>
      <c r="I6" s="245">
        <f t="shared" si="0"/>
        <v>1610046.9</v>
      </c>
    </row>
    <row r="7" spans="1:9" ht="46.5" customHeight="1">
      <c r="A7" s="242" t="s">
        <v>219</v>
      </c>
      <c r="B7" s="241">
        <v>0</v>
      </c>
      <c r="C7" s="241">
        <f>'[5]B.ŞEBAP İLÇESİ'!J109</f>
        <v>85840.7</v>
      </c>
      <c r="D7" s="241">
        <f>'[5]CİZRE İLÇESİ'!J98</f>
        <v>34385.599999999999</v>
      </c>
      <c r="E7" s="241">
        <f>'[5]SİLOPİ İLÇESİ'!J95</f>
        <v>71757</v>
      </c>
      <c r="F7" s="241">
        <v>44583</v>
      </c>
      <c r="G7" s="241">
        <v>0</v>
      </c>
      <c r="H7" s="241">
        <v>7403.52</v>
      </c>
      <c r="I7" s="245">
        <f t="shared" si="0"/>
        <v>243969.81999999998</v>
      </c>
    </row>
    <row r="8" spans="1:9" ht="46.5" customHeight="1">
      <c r="A8" s="240" t="s">
        <v>220</v>
      </c>
      <c r="B8" s="241">
        <f>'[5]MERKEZ İLÇESİ'!I105</f>
        <v>103852.32</v>
      </c>
      <c r="C8" s="241">
        <f>'[5]B.ŞEBAP İLÇESİ'!I121</f>
        <v>171681.48</v>
      </c>
      <c r="D8" s="241">
        <f>'[5]CİZRE İLÇESİ'!I110</f>
        <v>138099.4</v>
      </c>
      <c r="E8" s="241">
        <v>143514.78</v>
      </c>
      <c r="F8" s="241">
        <v>260400</v>
      </c>
      <c r="G8" s="241">
        <v>63165.8</v>
      </c>
      <c r="H8" s="241">
        <v>129933.48</v>
      </c>
      <c r="I8" s="245">
        <f t="shared" si="0"/>
        <v>1010647.2600000001</v>
      </c>
    </row>
    <row r="9" spans="1:9" ht="46.5" customHeight="1">
      <c r="A9" s="243" t="s">
        <v>214</v>
      </c>
      <c r="B9" s="244">
        <f>B3+B4+B5+B6+B7+B8</f>
        <v>2596308</v>
      </c>
      <c r="C9" s="244">
        <f t="shared" ref="C9:H9" si="1">C3+C4+C5+C6+C7+C8</f>
        <v>4292036.4800000004</v>
      </c>
      <c r="D9" s="244">
        <f t="shared" si="1"/>
        <v>3452485</v>
      </c>
      <c r="E9" s="244">
        <f t="shared" si="1"/>
        <v>3587862.9999999995</v>
      </c>
      <c r="F9" s="244">
        <f t="shared" si="1"/>
        <v>6509983</v>
      </c>
      <c r="G9" s="244">
        <f t="shared" si="1"/>
        <v>1579145</v>
      </c>
      <c r="H9" s="244">
        <f t="shared" si="1"/>
        <v>3248337</v>
      </c>
      <c r="I9" s="244">
        <f t="shared" si="0"/>
        <v>25266157.48</v>
      </c>
    </row>
  </sheetData>
  <mergeCells count="1">
    <mergeCell ref="A1:I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codeName="Sayfa8"/>
  <dimension ref="A1:O286"/>
  <sheetViews>
    <sheetView topLeftCell="A247" workbookViewId="0">
      <selection activeCell="I278" sqref="I278"/>
    </sheetView>
  </sheetViews>
  <sheetFormatPr defaultRowHeight="15"/>
  <cols>
    <col min="9" max="9" width="14.140625" bestFit="1" customWidth="1"/>
    <col min="15" max="15" width="13.7109375" customWidth="1"/>
  </cols>
  <sheetData>
    <row r="1" spans="1:15" ht="36">
      <c r="A1" s="246" t="s">
        <v>225</v>
      </c>
      <c r="B1" s="246" t="s">
        <v>226</v>
      </c>
      <c r="C1" s="246" t="s">
        <v>227</v>
      </c>
      <c r="D1" s="246" t="s">
        <v>228</v>
      </c>
      <c r="E1" s="246" t="s">
        <v>229</v>
      </c>
      <c r="F1" s="246" t="s">
        <v>230</v>
      </c>
      <c r="G1" s="246" t="s">
        <v>231</v>
      </c>
      <c r="H1" s="246" t="s">
        <v>232</v>
      </c>
      <c r="I1" s="246" t="s">
        <v>233</v>
      </c>
      <c r="J1" s="246" t="s">
        <v>234</v>
      </c>
      <c r="K1" s="247" t="s">
        <v>235</v>
      </c>
      <c r="L1" s="246" t="s">
        <v>236</v>
      </c>
      <c r="M1" s="247" t="s">
        <v>237</v>
      </c>
      <c r="N1" s="247" t="s">
        <v>238</v>
      </c>
      <c r="O1" s="247" t="s">
        <v>239</v>
      </c>
    </row>
    <row r="2" spans="1:15">
      <c r="A2" s="248">
        <v>31287</v>
      </c>
      <c r="B2" s="248">
        <v>73</v>
      </c>
      <c r="C2" s="248">
        <v>1189</v>
      </c>
      <c r="D2" s="248">
        <v>35789</v>
      </c>
      <c r="E2" s="248">
        <v>90590</v>
      </c>
      <c r="F2" s="248" t="s">
        <v>240</v>
      </c>
      <c r="G2" s="248" t="s">
        <v>241</v>
      </c>
      <c r="H2" s="248" t="s">
        <v>241</v>
      </c>
      <c r="I2" s="248"/>
      <c r="J2" s="248" t="s">
        <v>242</v>
      </c>
      <c r="K2" s="249">
        <v>1</v>
      </c>
      <c r="L2" s="248" t="s">
        <v>243</v>
      </c>
      <c r="M2" s="255">
        <v>1068</v>
      </c>
      <c r="N2" s="250">
        <v>577</v>
      </c>
      <c r="O2" s="250">
        <v>491</v>
      </c>
    </row>
    <row r="3" spans="1:15">
      <c r="A3" s="248">
        <v>31288</v>
      </c>
      <c r="B3" s="248">
        <v>73</v>
      </c>
      <c r="C3" s="248">
        <v>1189</v>
      </c>
      <c r="D3" s="248">
        <v>35789</v>
      </c>
      <c r="E3" s="248">
        <v>90589</v>
      </c>
      <c r="F3" s="248" t="s">
        <v>240</v>
      </c>
      <c r="G3" s="248" t="s">
        <v>241</v>
      </c>
      <c r="H3" s="248" t="s">
        <v>241</v>
      </c>
      <c r="I3" s="248"/>
      <c r="J3" s="248" t="s">
        <v>244</v>
      </c>
      <c r="K3" s="249">
        <v>1</v>
      </c>
      <c r="L3" s="248" t="s">
        <v>243</v>
      </c>
      <c r="M3" s="255">
        <v>2892</v>
      </c>
      <c r="N3" s="250">
        <v>1607</v>
      </c>
      <c r="O3" s="250">
        <v>1285</v>
      </c>
    </row>
    <row r="4" spans="1:15">
      <c r="A4" s="248">
        <v>31289</v>
      </c>
      <c r="B4" s="248">
        <v>73</v>
      </c>
      <c r="C4" s="248">
        <v>1189</v>
      </c>
      <c r="D4" s="248">
        <v>35789</v>
      </c>
      <c r="E4" s="248">
        <v>90591</v>
      </c>
      <c r="F4" s="248" t="s">
        <v>240</v>
      </c>
      <c r="G4" s="248" t="s">
        <v>241</v>
      </c>
      <c r="H4" s="248" t="s">
        <v>241</v>
      </c>
      <c r="I4" s="248"/>
      <c r="J4" s="248" t="s">
        <v>245</v>
      </c>
      <c r="K4" s="249">
        <v>1</v>
      </c>
      <c r="L4" s="248" t="s">
        <v>243</v>
      </c>
      <c r="M4" s="255">
        <v>1719</v>
      </c>
      <c r="N4" s="250">
        <v>1444</v>
      </c>
      <c r="O4" s="250">
        <v>275</v>
      </c>
    </row>
    <row r="5" spans="1:15">
      <c r="A5" s="248">
        <v>31290</v>
      </c>
      <c r="B5" s="248">
        <v>73</v>
      </c>
      <c r="C5" s="248">
        <v>1189</v>
      </c>
      <c r="D5" s="248">
        <v>35789</v>
      </c>
      <c r="E5" s="248">
        <v>90592</v>
      </c>
      <c r="F5" s="248" t="s">
        <v>240</v>
      </c>
      <c r="G5" s="248" t="s">
        <v>241</v>
      </c>
      <c r="H5" s="248" t="s">
        <v>241</v>
      </c>
      <c r="I5" s="248"/>
      <c r="J5" s="248" t="s">
        <v>246</v>
      </c>
      <c r="K5" s="249">
        <v>1</v>
      </c>
      <c r="L5" s="248" t="s">
        <v>243</v>
      </c>
      <c r="M5" s="255">
        <v>41</v>
      </c>
      <c r="N5" s="250">
        <v>20</v>
      </c>
      <c r="O5" s="250">
        <v>21</v>
      </c>
    </row>
    <row r="6" spans="1:15">
      <c r="A6" s="251">
        <v>16568</v>
      </c>
      <c r="B6" s="252">
        <v>73</v>
      </c>
      <c r="C6" s="252">
        <v>1189</v>
      </c>
      <c r="D6" s="252">
        <v>35790</v>
      </c>
      <c r="E6" s="252"/>
      <c r="F6" s="252" t="s">
        <v>240</v>
      </c>
      <c r="G6" s="252" t="s">
        <v>241</v>
      </c>
      <c r="H6" s="252"/>
      <c r="I6" s="252" t="s">
        <v>247</v>
      </c>
      <c r="J6" s="252"/>
      <c r="K6" s="253">
        <v>0</v>
      </c>
      <c r="L6" s="252" t="s">
        <v>28</v>
      </c>
      <c r="M6" s="256">
        <v>151</v>
      </c>
      <c r="N6" s="254">
        <v>80</v>
      </c>
      <c r="O6" s="254">
        <v>71</v>
      </c>
    </row>
    <row r="7" spans="1:15">
      <c r="A7" s="251">
        <v>16569</v>
      </c>
      <c r="B7" s="252">
        <v>73</v>
      </c>
      <c r="C7" s="252">
        <v>1189</v>
      </c>
      <c r="D7" s="252">
        <v>35819</v>
      </c>
      <c r="E7" s="252"/>
      <c r="F7" s="252" t="s">
        <v>240</v>
      </c>
      <c r="G7" s="252" t="s">
        <v>241</v>
      </c>
      <c r="H7" s="252"/>
      <c r="I7" s="252" t="s">
        <v>248</v>
      </c>
      <c r="J7" s="252"/>
      <c r="K7" s="253">
        <v>0</v>
      </c>
      <c r="L7" s="252" t="s">
        <v>28</v>
      </c>
      <c r="M7" s="256">
        <v>695</v>
      </c>
      <c r="N7" s="254">
        <v>353</v>
      </c>
      <c r="O7" s="254">
        <v>342</v>
      </c>
    </row>
    <row r="8" spans="1:15">
      <c r="A8" s="251">
        <v>16570</v>
      </c>
      <c r="B8" s="252">
        <v>73</v>
      </c>
      <c r="C8" s="252">
        <v>1189</v>
      </c>
      <c r="D8" s="252">
        <v>35791</v>
      </c>
      <c r="E8" s="252"/>
      <c r="F8" s="252" t="s">
        <v>240</v>
      </c>
      <c r="G8" s="252" t="s">
        <v>241</v>
      </c>
      <c r="H8" s="252"/>
      <c r="I8" s="252" t="s">
        <v>249</v>
      </c>
      <c r="J8" s="252"/>
      <c r="K8" s="253">
        <v>0</v>
      </c>
      <c r="L8" s="252" t="s">
        <v>28</v>
      </c>
      <c r="M8" s="256">
        <v>618</v>
      </c>
      <c r="N8" s="254">
        <v>318</v>
      </c>
      <c r="O8" s="254">
        <v>300</v>
      </c>
    </row>
    <row r="9" spans="1:15">
      <c r="A9" s="251">
        <v>16571</v>
      </c>
      <c r="B9" s="252">
        <v>73</v>
      </c>
      <c r="C9" s="252">
        <v>1189</v>
      </c>
      <c r="D9" s="252">
        <v>35792</v>
      </c>
      <c r="E9" s="252"/>
      <c r="F9" s="252" t="s">
        <v>240</v>
      </c>
      <c r="G9" s="252" t="s">
        <v>241</v>
      </c>
      <c r="H9" s="252"/>
      <c r="I9" s="252" t="s">
        <v>250</v>
      </c>
      <c r="J9" s="252"/>
      <c r="K9" s="253">
        <v>0</v>
      </c>
      <c r="L9" s="252" t="s">
        <v>28</v>
      </c>
      <c r="M9" s="256">
        <v>1130</v>
      </c>
      <c r="N9" s="254">
        <v>758</v>
      </c>
      <c r="O9" s="254">
        <v>372</v>
      </c>
    </row>
    <row r="10" spans="1:15">
      <c r="A10" s="251">
        <v>16572</v>
      </c>
      <c r="B10" s="252">
        <v>73</v>
      </c>
      <c r="C10" s="252">
        <v>1189</v>
      </c>
      <c r="D10" s="252">
        <v>35793</v>
      </c>
      <c r="E10" s="252"/>
      <c r="F10" s="252" t="s">
        <v>240</v>
      </c>
      <c r="G10" s="252" t="s">
        <v>241</v>
      </c>
      <c r="H10" s="252"/>
      <c r="I10" s="252" t="s">
        <v>251</v>
      </c>
      <c r="J10" s="252"/>
      <c r="K10" s="253">
        <v>0</v>
      </c>
      <c r="L10" s="252" t="s">
        <v>28</v>
      </c>
      <c r="M10" s="256">
        <v>614</v>
      </c>
      <c r="N10" s="254">
        <v>319</v>
      </c>
      <c r="O10" s="254">
        <v>295</v>
      </c>
    </row>
    <row r="11" spans="1:15">
      <c r="A11" s="251">
        <v>16573</v>
      </c>
      <c r="B11" s="252">
        <v>73</v>
      </c>
      <c r="C11" s="252">
        <v>1189</v>
      </c>
      <c r="D11" s="252">
        <v>35794</v>
      </c>
      <c r="E11" s="252"/>
      <c r="F11" s="252" t="s">
        <v>240</v>
      </c>
      <c r="G11" s="252" t="s">
        <v>241</v>
      </c>
      <c r="H11" s="252"/>
      <c r="I11" s="252" t="s">
        <v>252</v>
      </c>
      <c r="J11" s="252"/>
      <c r="K11" s="253">
        <v>0</v>
      </c>
      <c r="L11" s="252" t="s">
        <v>28</v>
      </c>
      <c r="M11" s="256">
        <v>297</v>
      </c>
      <c r="N11" s="254">
        <v>155</v>
      </c>
      <c r="O11" s="254">
        <v>142</v>
      </c>
    </row>
    <row r="12" spans="1:15">
      <c r="A12" s="251">
        <v>16574</v>
      </c>
      <c r="B12" s="252">
        <v>73</v>
      </c>
      <c r="C12" s="252">
        <v>1189</v>
      </c>
      <c r="D12" s="252">
        <v>35795</v>
      </c>
      <c r="E12" s="252"/>
      <c r="F12" s="252" t="s">
        <v>240</v>
      </c>
      <c r="G12" s="252" t="s">
        <v>241</v>
      </c>
      <c r="H12" s="252"/>
      <c r="I12" s="252" t="s">
        <v>253</v>
      </c>
      <c r="J12" s="252"/>
      <c r="K12" s="253">
        <v>0</v>
      </c>
      <c r="L12" s="252" t="s">
        <v>28</v>
      </c>
      <c r="M12" s="256">
        <v>554</v>
      </c>
      <c r="N12" s="254">
        <v>317</v>
      </c>
      <c r="O12" s="254">
        <v>237</v>
      </c>
    </row>
    <row r="13" spans="1:15">
      <c r="A13" s="251">
        <v>16575</v>
      </c>
      <c r="B13" s="252">
        <v>73</v>
      </c>
      <c r="C13" s="252">
        <v>1189</v>
      </c>
      <c r="D13" s="252">
        <v>35796</v>
      </c>
      <c r="E13" s="252"/>
      <c r="F13" s="252" t="s">
        <v>240</v>
      </c>
      <c r="G13" s="252" t="s">
        <v>241</v>
      </c>
      <c r="H13" s="252"/>
      <c r="I13" s="252" t="s">
        <v>254</v>
      </c>
      <c r="J13" s="252"/>
      <c r="K13" s="253">
        <v>0</v>
      </c>
      <c r="L13" s="252" t="s">
        <v>28</v>
      </c>
      <c r="M13" s="256">
        <v>474</v>
      </c>
      <c r="N13" s="254">
        <v>229</v>
      </c>
      <c r="O13" s="254">
        <v>245</v>
      </c>
    </row>
    <row r="14" spans="1:15">
      <c r="A14" s="251">
        <v>16576</v>
      </c>
      <c r="B14" s="252">
        <v>73</v>
      </c>
      <c r="C14" s="252">
        <v>1189</v>
      </c>
      <c r="D14" s="252">
        <v>35797</v>
      </c>
      <c r="E14" s="252"/>
      <c r="F14" s="252" t="s">
        <v>240</v>
      </c>
      <c r="G14" s="252" t="s">
        <v>241</v>
      </c>
      <c r="H14" s="252"/>
      <c r="I14" s="252" t="s">
        <v>255</v>
      </c>
      <c r="J14" s="252"/>
      <c r="K14" s="253">
        <v>0</v>
      </c>
      <c r="L14" s="252" t="s">
        <v>28</v>
      </c>
      <c r="M14" s="256">
        <v>441</v>
      </c>
      <c r="N14" s="254">
        <v>217</v>
      </c>
      <c r="O14" s="254">
        <v>224</v>
      </c>
    </row>
    <row r="15" spans="1:15">
      <c r="A15" s="251">
        <v>16577</v>
      </c>
      <c r="B15" s="252">
        <v>73</v>
      </c>
      <c r="C15" s="252">
        <v>1189</v>
      </c>
      <c r="D15" s="252">
        <v>35798</v>
      </c>
      <c r="E15" s="252"/>
      <c r="F15" s="252" t="s">
        <v>240</v>
      </c>
      <c r="G15" s="252" t="s">
        <v>241</v>
      </c>
      <c r="H15" s="252"/>
      <c r="I15" s="252" t="s">
        <v>256</v>
      </c>
      <c r="J15" s="252"/>
      <c r="K15" s="253">
        <v>0</v>
      </c>
      <c r="L15" s="252" t="s">
        <v>28</v>
      </c>
      <c r="M15" s="256">
        <v>73</v>
      </c>
      <c r="N15" s="254">
        <v>36</v>
      </c>
      <c r="O15" s="254">
        <v>37</v>
      </c>
    </row>
    <row r="16" spans="1:15">
      <c r="A16" s="251">
        <v>16578</v>
      </c>
      <c r="B16" s="252">
        <v>73</v>
      </c>
      <c r="C16" s="252">
        <v>1189</v>
      </c>
      <c r="D16" s="252">
        <v>35799</v>
      </c>
      <c r="E16" s="252"/>
      <c r="F16" s="252" t="s">
        <v>240</v>
      </c>
      <c r="G16" s="252" t="s">
        <v>241</v>
      </c>
      <c r="H16" s="252"/>
      <c r="I16" s="252" t="s">
        <v>257</v>
      </c>
      <c r="J16" s="252"/>
      <c r="K16" s="253">
        <v>0</v>
      </c>
      <c r="L16" s="252" t="s">
        <v>28</v>
      </c>
      <c r="M16" s="256">
        <v>519</v>
      </c>
      <c r="N16" s="254">
        <v>255</v>
      </c>
      <c r="O16" s="254">
        <v>264</v>
      </c>
    </row>
    <row r="17" spans="1:15">
      <c r="A17" s="251">
        <v>16579</v>
      </c>
      <c r="B17" s="252">
        <v>73</v>
      </c>
      <c r="C17" s="252">
        <v>1189</v>
      </c>
      <c r="D17" s="252">
        <v>35800</v>
      </c>
      <c r="E17" s="252"/>
      <c r="F17" s="252" t="s">
        <v>240</v>
      </c>
      <c r="G17" s="252" t="s">
        <v>241</v>
      </c>
      <c r="H17" s="252"/>
      <c r="I17" s="252" t="s">
        <v>258</v>
      </c>
      <c r="J17" s="252"/>
      <c r="K17" s="253">
        <v>0</v>
      </c>
      <c r="L17" s="252" t="s">
        <v>28</v>
      </c>
      <c r="M17" s="256">
        <v>170</v>
      </c>
      <c r="N17" s="254">
        <v>87</v>
      </c>
      <c r="O17" s="254">
        <v>83</v>
      </c>
    </row>
    <row r="18" spans="1:15">
      <c r="A18" s="251">
        <v>16580</v>
      </c>
      <c r="B18" s="252">
        <v>73</v>
      </c>
      <c r="C18" s="252">
        <v>1189</v>
      </c>
      <c r="D18" s="252">
        <v>35802</v>
      </c>
      <c r="E18" s="252"/>
      <c r="F18" s="252" t="s">
        <v>240</v>
      </c>
      <c r="G18" s="252" t="s">
        <v>241</v>
      </c>
      <c r="H18" s="252"/>
      <c r="I18" s="252" t="s">
        <v>259</v>
      </c>
      <c r="J18" s="252"/>
      <c r="K18" s="253">
        <v>0</v>
      </c>
      <c r="L18" s="252" t="s">
        <v>28</v>
      </c>
      <c r="M18" s="256">
        <v>2</v>
      </c>
      <c r="N18" s="254">
        <v>1</v>
      </c>
      <c r="O18" s="254">
        <v>1</v>
      </c>
    </row>
    <row r="19" spans="1:15">
      <c r="A19" s="251">
        <v>16581</v>
      </c>
      <c r="B19" s="252">
        <v>73</v>
      </c>
      <c r="C19" s="252">
        <v>1189</v>
      </c>
      <c r="D19" s="252">
        <v>35804</v>
      </c>
      <c r="E19" s="252"/>
      <c r="F19" s="252" t="s">
        <v>240</v>
      </c>
      <c r="G19" s="252" t="s">
        <v>241</v>
      </c>
      <c r="H19" s="252"/>
      <c r="I19" s="252" t="s">
        <v>260</v>
      </c>
      <c r="J19" s="252"/>
      <c r="K19" s="253">
        <v>0</v>
      </c>
      <c r="L19" s="252" t="s">
        <v>28</v>
      </c>
      <c r="M19" s="256">
        <v>133</v>
      </c>
      <c r="N19" s="254">
        <v>75</v>
      </c>
      <c r="O19" s="254">
        <v>58</v>
      </c>
    </row>
    <row r="20" spans="1:15">
      <c r="A20" s="251">
        <v>16582</v>
      </c>
      <c r="B20" s="252">
        <v>73</v>
      </c>
      <c r="C20" s="252">
        <v>1189</v>
      </c>
      <c r="D20" s="252">
        <v>35805</v>
      </c>
      <c r="E20" s="252"/>
      <c r="F20" s="252" t="s">
        <v>240</v>
      </c>
      <c r="G20" s="252" t="s">
        <v>241</v>
      </c>
      <c r="H20" s="252"/>
      <c r="I20" s="252" t="s">
        <v>261</v>
      </c>
      <c r="J20" s="252"/>
      <c r="K20" s="253">
        <v>0</v>
      </c>
      <c r="L20" s="252" t="s">
        <v>28</v>
      </c>
      <c r="M20" s="256">
        <v>128</v>
      </c>
      <c r="N20" s="254">
        <v>68</v>
      </c>
      <c r="O20" s="254">
        <v>60</v>
      </c>
    </row>
    <row r="21" spans="1:15">
      <c r="A21" s="251">
        <v>16583</v>
      </c>
      <c r="B21" s="252">
        <v>73</v>
      </c>
      <c r="C21" s="252">
        <v>1189</v>
      </c>
      <c r="D21" s="252">
        <v>35820</v>
      </c>
      <c r="E21" s="252"/>
      <c r="F21" s="252" t="s">
        <v>240</v>
      </c>
      <c r="G21" s="252" t="s">
        <v>241</v>
      </c>
      <c r="H21" s="252"/>
      <c r="I21" s="252" t="s">
        <v>262</v>
      </c>
      <c r="J21" s="252"/>
      <c r="K21" s="253">
        <v>0</v>
      </c>
      <c r="L21" s="252" t="s">
        <v>28</v>
      </c>
      <c r="M21" s="256">
        <v>415</v>
      </c>
      <c r="N21" s="254">
        <v>201</v>
      </c>
      <c r="O21" s="254">
        <v>214</v>
      </c>
    </row>
    <row r="22" spans="1:15">
      <c r="A22" s="251">
        <v>16584</v>
      </c>
      <c r="B22" s="252">
        <v>73</v>
      </c>
      <c r="C22" s="252">
        <v>1189</v>
      </c>
      <c r="D22" s="252">
        <v>35806</v>
      </c>
      <c r="E22" s="252"/>
      <c r="F22" s="252" t="s">
        <v>240</v>
      </c>
      <c r="G22" s="252" t="s">
        <v>241</v>
      </c>
      <c r="H22" s="252"/>
      <c r="I22" s="252" t="s">
        <v>263</v>
      </c>
      <c r="J22" s="252"/>
      <c r="K22" s="253">
        <v>0</v>
      </c>
      <c r="L22" s="252" t="s">
        <v>28</v>
      </c>
      <c r="M22" s="256">
        <v>386</v>
      </c>
      <c r="N22" s="254">
        <v>193</v>
      </c>
      <c r="O22" s="254">
        <v>193</v>
      </c>
    </row>
    <row r="23" spans="1:15">
      <c r="A23" s="251">
        <v>16585</v>
      </c>
      <c r="B23" s="252">
        <v>73</v>
      </c>
      <c r="C23" s="252">
        <v>1189</v>
      </c>
      <c r="D23" s="252">
        <v>35808</v>
      </c>
      <c r="E23" s="252"/>
      <c r="F23" s="252" t="s">
        <v>240</v>
      </c>
      <c r="G23" s="252" t="s">
        <v>241</v>
      </c>
      <c r="H23" s="252"/>
      <c r="I23" s="252" t="s">
        <v>264</v>
      </c>
      <c r="J23" s="252"/>
      <c r="K23" s="253">
        <v>0</v>
      </c>
      <c r="L23" s="252" t="s">
        <v>28</v>
      </c>
      <c r="M23" s="256">
        <v>244</v>
      </c>
      <c r="N23" s="254">
        <v>120</v>
      </c>
      <c r="O23" s="254">
        <v>124</v>
      </c>
    </row>
    <row r="24" spans="1:15">
      <c r="A24" s="251">
        <v>16586</v>
      </c>
      <c r="B24" s="252">
        <v>73</v>
      </c>
      <c r="C24" s="252">
        <v>1189</v>
      </c>
      <c r="D24" s="252">
        <v>35809</v>
      </c>
      <c r="E24" s="252"/>
      <c r="F24" s="252" t="s">
        <v>240</v>
      </c>
      <c r="G24" s="252" t="s">
        <v>241</v>
      </c>
      <c r="H24" s="252"/>
      <c r="I24" s="252" t="s">
        <v>265</v>
      </c>
      <c r="J24" s="252"/>
      <c r="K24" s="253">
        <v>0</v>
      </c>
      <c r="L24" s="252" t="s">
        <v>28</v>
      </c>
      <c r="M24" s="256">
        <v>1444</v>
      </c>
      <c r="N24" s="254">
        <v>884</v>
      </c>
      <c r="O24" s="254">
        <v>560</v>
      </c>
    </row>
    <row r="25" spans="1:15">
      <c r="A25" s="251">
        <v>16587</v>
      </c>
      <c r="B25" s="252">
        <v>73</v>
      </c>
      <c r="C25" s="252">
        <v>1189</v>
      </c>
      <c r="D25" s="252">
        <v>35810</v>
      </c>
      <c r="E25" s="252"/>
      <c r="F25" s="252" t="s">
        <v>240</v>
      </c>
      <c r="G25" s="252" t="s">
        <v>241</v>
      </c>
      <c r="H25" s="252"/>
      <c r="I25" s="252" t="s">
        <v>266</v>
      </c>
      <c r="J25" s="252"/>
      <c r="K25" s="253">
        <v>0</v>
      </c>
      <c r="L25" s="252" t="s">
        <v>28</v>
      </c>
      <c r="M25" s="256">
        <v>461</v>
      </c>
      <c r="N25" s="254">
        <v>205</v>
      </c>
      <c r="O25" s="254">
        <v>256</v>
      </c>
    </row>
    <row r="26" spans="1:15">
      <c r="A26" s="251">
        <v>16588</v>
      </c>
      <c r="B26" s="252">
        <v>73</v>
      </c>
      <c r="C26" s="252">
        <v>1189</v>
      </c>
      <c r="D26" s="252">
        <v>35811</v>
      </c>
      <c r="E26" s="252"/>
      <c r="F26" s="252" t="s">
        <v>240</v>
      </c>
      <c r="G26" s="252" t="s">
        <v>241</v>
      </c>
      <c r="H26" s="252"/>
      <c r="I26" s="252" t="s">
        <v>267</v>
      </c>
      <c r="J26" s="252"/>
      <c r="K26" s="253">
        <v>0</v>
      </c>
      <c r="L26" s="252" t="s">
        <v>28</v>
      </c>
      <c r="M26" s="256">
        <v>8</v>
      </c>
      <c r="N26" s="254">
        <v>2</v>
      </c>
      <c r="O26" s="254">
        <v>6</v>
      </c>
    </row>
    <row r="27" spans="1:15">
      <c r="A27" s="251">
        <v>16589</v>
      </c>
      <c r="B27" s="252">
        <v>73</v>
      </c>
      <c r="C27" s="252">
        <v>1189</v>
      </c>
      <c r="D27" s="252">
        <v>35812</v>
      </c>
      <c r="E27" s="252"/>
      <c r="F27" s="252" t="s">
        <v>240</v>
      </c>
      <c r="G27" s="252" t="s">
        <v>241</v>
      </c>
      <c r="H27" s="252"/>
      <c r="I27" s="252" t="s">
        <v>268</v>
      </c>
      <c r="J27" s="252"/>
      <c r="K27" s="253">
        <v>0</v>
      </c>
      <c r="L27" s="252" t="s">
        <v>28</v>
      </c>
      <c r="M27" s="256">
        <v>846</v>
      </c>
      <c r="N27" s="254">
        <v>443</v>
      </c>
      <c r="O27" s="254">
        <v>403</v>
      </c>
    </row>
    <row r="28" spans="1:15">
      <c r="A28" s="251">
        <v>16590</v>
      </c>
      <c r="B28" s="252">
        <v>73</v>
      </c>
      <c r="C28" s="252">
        <v>1189</v>
      </c>
      <c r="D28" s="252">
        <v>35813</v>
      </c>
      <c r="E28" s="252"/>
      <c r="F28" s="252" t="s">
        <v>240</v>
      </c>
      <c r="G28" s="252" t="s">
        <v>241</v>
      </c>
      <c r="H28" s="252"/>
      <c r="I28" s="252" t="s">
        <v>269</v>
      </c>
      <c r="J28" s="252"/>
      <c r="K28" s="253">
        <v>0</v>
      </c>
      <c r="L28" s="252" t="s">
        <v>28</v>
      </c>
      <c r="M28" s="256">
        <v>446</v>
      </c>
      <c r="N28" s="254">
        <v>222</v>
      </c>
      <c r="O28" s="254">
        <v>224</v>
      </c>
    </row>
    <row r="29" spans="1:15">
      <c r="A29" s="251">
        <v>16591</v>
      </c>
      <c r="B29" s="252">
        <v>73</v>
      </c>
      <c r="C29" s="252">
        <v>1189</v>
      </c>
      <c r="D29" s="252">
        <v>35814</v>
      </c>
      <c r="E29" s="252"/>
      <c r="F29" s="252" t="s">
        <v>240</v>
      </c>
      <c r="G29" s="252" t="s">
        <v>241</v>
      </c>
      <c r="H29" s="252"/>
      <c r="I29" s="252" t="s">
        <v>270</v>
      </c>
      <c r="J29" s="252"/>
      <c r="K29" s="253">
        <v>0</v>
      </c>
      <c r="L29" s="252" t="s">
        <v>28</v>
      </c>
      <c r="M29" s="256">
        <v>37</v>
      </c>
      <c r="N29" s="254">
        <v>22</v>
      </c>
      <c r="O29" s="254">
        <v>15</v>
      </c>
    </row>
    <row r="30" spans="1:15">
      <c r="A30" s="251">
        <v>16592</v>
      </c>
      <c r="B30" s="252">
        <v>73</v>
      </c>
      <c r="C30" s="252">
        <v>1189</v>
      </c>
      <c r="D30" s="252">
        <v>35815</v>
      </c>
      <c r="E30" s="252"/>
      <c r="F30" s="252" t="s">
        <v>240</v>
      </c>
      <c r="G30" s="252" t="s">
        <v>241</v>
      </c>
      <c r="H30" s="252"/>
      <c r="I30" s="252" t="s">
        <v>271</v>
      </c>
      <c r="J30" s="252"/>
      <c r="K30" s="253">
        <v>0</v>
      </c>
      <c r="L30" s="252" t="s">
        <v>28</v>
      </c>
      <c r="M30" s="256">
        <v>13</v>
      </c>
      <c r="N30" s="254">
        <v>10</v>
      </c>
      <c r="O30" s="254">
        <v>3</v>
      </c>
    </row>
    <row r="31" spans="1:15">
      <c r="A31" s="251">
        <v>16593</v>
      </c>
      <c r="B31" s="252">
        <v>73</v>
      </c>
      <c r="C31" s="252">
        <v>1189</v>
      </c>
      <c r="D31" s="252">
        <v>35818</v>
      </c>
      <c r="E31" s="252"/>
      <c r="F31" s="252" t="s">
        <v>240</v>
      </c>
      <c r="G31" s="252" t="s">
        <v>241</v>
      </c>
      <c r="H31" s="252"/>
      <c r="I31" s="252" t="s">
        <v>272</v>
      </c>
      <c r="J31" s="252"/>
      <c r="K31" s="253">
        <v>0</v>
      </c>
      <c r="L31" s="252" t="s">
        <v>28</v>
      </c>
      <c r="M31" s="256">
        <v>228</v>
      </c>
      <c r="N31" s="254">
        <v>120</v>
      </c>
      <c r="O31" s="254">
        <v>108</v>
      </c>
    </row>
    <row r="32" spans="1:15">
      <c r="A32" s="248">
        <v>31291</v>
      </c>
      <c r="B32" s="248">
        <v>73</v>
      </c>
      <c r="C32" s="248">
        <v>1223</v>
      </c>
      <c r="D32" s="248">
        <v>35821</v>
      </c>
      <c r="E32" s="248">
        <v>90604</v>
      </c>
      <c r="F32" s="248" t="s">
        <v>240</v>
      </c>
      <c r="G32" s="248" t="s">
        <v>273</v>
      </c>
      <c r="H32" s="248" t="s">
        <v>273</v>
      </c>
      <c r="I32" s="248"/>
      <c r="J32" s="248" t="s">
        <v>274</v>
      </c>
      <c r="K32" s="249">
        <v>1</v>
      </c>
      <c r="L32" s="248" t="s">
        <v>243</v>
      </c>
      <c r="M32" s="255">
        <v>3470</v>
      </c>
      <c r="N32" s="250">
        <v>1715</v>
      </c>
      <c r="O32" s="250">
        <v>1755</v>
      </c>
    </row>
    <row r="33" spans="1:15">
      <c r="A33" s="248">
        <v>31292</v>
      </c>
      <c r="B33" s="248">
        <v>73</v>
      </c>
      <c r="C33" s="248">
        <v>1223</v>
      </c>
      <c r="D33" s="248">
        <v>35821</v>
      </c>
      <c r="E33" s="248">
        <v>90605</v>
      </c>
      <c r="F33" s="248" t="s">
        <v>240</v>
      </c>
      <c r="G33" s="248" t="s">
        <v>273</v>
      </c>
      <c r="H33" s="248" t="s">
        <v>273</v>
      </c>
      <c r="I33" s="248"/>
      <c r="J33" s="248" t="s">
        <v>275</v>
      </c>
      <c r="K33" s="249">
        <v>1</v>
      </c>
      <c r="L33" s="248" t="s">
        <v>243</v>
      </c>
      <c r="M33" s="255">
        <v>35510</v>
      </c>
      <c r="N33" s="250">
        <v>18115</v>
      </c>
      <c r="O33" s="250">
        <v>17395</v>
      </c>
    </row>
    <row r="34" spans="1:15">
      <c r="A34" s="248">
        <v>31293</v>
      </c>
      <c r="B34" s="248">
        <v>73</v>
      </c>
      <c r="C34" s="248">
        <v>1223</v>
      </c>
      <c r="D34" s="248">
        <v>35821</v>
      </c>
      <c r="E34" s="248">
        <v>90606</v>
      </c>
      <c r="F34" s="248" t="s">
        <v>240</v>
      </c>
      <c r="G34" s="248" t="s">
        <v>273</v>
      </c>
      <c r="H34" s="248" t="s">
        <v>273</v>
      </c>
      <c r="I34" s="248"/>
      <c r="J34" s="248" t="s">
        <v>276</v>
      </c>
      <c r="K34" s="249">
        <v>1</v>
      </c>
      <c r="L34" s="248" t="s">
        <v>243</v>
      </c>
      <c r="M34" s="255">
        <v>6468</v>
      </c>
      <c r="N34" s="250">
        <v>3227</v>
      </c>
      <c r="O34" s="250">
        <v>3241</v>
      </c>
    </row>
    <row r="35" spans="1:15">
      <c r="A35" s="248">
        <v>31294</v>
      </c>
      <c r="B35" s="248">
        <v>73</v>
      </c>
      <c r="C35" s="248">
        <v>1223</v>
      </c>
      <c r="D35" s="248">
        <v>35821</v>
      </c>
      <c r="E35" s="248">
        <v>90607</v>
      </c>
      <c r="F35" s="248" t="s">
        <v>240</v>
      </c>
      <c r="G35" s="248" t="s">
        <v>273</v>
      </c>
      <c r="H35" s="248" t="s">
        <v>273</v>
      </c>
      <c r="I35" s="248"/>
      <c r="J35" s="248" t="s">
        <v>277</v>
      </c>
      <c r="K35" s="249">
        <v>1</v>
      </c>
      <c r="L35" s="248" t="s">
        <v>243</v>
      </c>
      <c r="M35" s="255">
        <v>6821</v>
      </c>
      <c r="N35" s="250">
        <v>3421</v>
      </c>
      <c r="O35" s="250">
        <v>3400</v>
      </c>
    </row>
    <row r="36" spans="1:15">
      <c r="A36" s="248">
        <v>31295</v>
      </c>
      <c r="B36" s="248">
        <v>73</v>
      </c>
      <c r="C36" s="248">
        <v>1223</v>
      </c>
      <c r="D36" s="248">
        <v>35821</v>
      </c>
      <c r="E36" s="248">
        <v>90608</v>
      </c>
      <c r="F36" s="248" t="s">
        <v>240</v>
      </c>
      <c r="G36" s="248" t="s">
        <v>273</v>
      </c>
      <c r="H36" s="248" t="s">
        <v>273</v>
      </c>
      <c r="I36" s="248"/>
      <c r="J36" s="248" t="s">
        <v>278</v>
      </c>
      <c r="K36" s="249">
        <v>1</v>
      </c>
      <c r="L36" s="248" t="s">
        <v>243</v>
      </c>
      <c r="M36" s="255">
        <v>2308</v>
      </c>
      <c r="N36" s="250">
        <v>1163</v>
      </c>
      <c r="O36" s="250">
        <v>1145</v>
      </c>
    </row>
    <row r="37" spans="1:15">
      <c r="A37" s="248">
        <v>31296</v>
      </c>
      <c r="B37" s="248">
        <v>73</v>
      </c>
      <c r="C37" s="248">
        <v>1223</v>
      </c>
      <c r="D37" s="248">
        <v>35821</v>
      </c>
      <c r="E37" s="248">
        <v>90609</v>
      </c>
      <c r="F37" s="248" t="s">
        <v>240</v>
      </c>
      <c r="G37" s="248" t="s">
        <v>273</v>
      </c>
      <c r="H37" s="248" t="s">
        <v>273</v>
      </c>
      <c r="I37" s="248"/>
      <c r="J37" s="248" t="s">
        <v>279</v>
      </c>
      <c r="K37" s="249">
        <v>1</v>
      </c>
      <c r="L37" s="248" t="s">
        <v>243</v>
      </c>
      <c r="M37" s="255">
        <v>12452</v>
      </c>
      <c r="N37" s="250">
        <v>6500</v>
      </c>
      <c r="O37" s="250">
        <v>5952</v>
      </c>
    </row>
    <row r="38" spans="1:15">
      <c r="A38" s="248">
        <v>31297</v>
      </c>
      <c r="B38" s="248">
        <v>73</v>
      </c>
      <c r="C38" s="248">
        <v>1223</v>
      </c>
      <c r="D38" s="248">
        <v>35821</v>
      </c>
      <c r="E38" s="248">
        <v>90610</v>
      </c>
      <c r="F38" s="248" t="s">
        <v>240</v>
      </c>
      <c r="G38" s="248" t="s">
        <v>273</v>
      </c>
      <c r="H38" s="248" t="s">
        <v>273</v>
      </c>
      <c r="I38" s="248"/>
      <c r="J38" s="248" t="s">
        <v>280</v>
      </c>
      <c r="K38" s="249">
        <v>1</v>
      </c>
      <c r="L38" s="248" t="s">
        <v>243</v>
      </c>
      <c r="M38" s="255">
        <v>24213</v>
      </c>
      <c r="N38" s="250">
        <v>12822</v>
      </c>
      <c r="O38" s="250">
        <v>11391</v>
      </c>
    </row>
    <row r="39" spans="1:15">
      <c r="A39" s="248">
        <v>31298</v>
      </c>
      <c r="B39" s="248">
        <v>73</v>
      </c>
      <c r="C39" s="248">
        <v>1223</v>
      </c>
      <c r="D39" s="248">
        <v>35821</v>
      </c>
      <c r="E39" s="248">
        <v>90611</v>
      </c>
      <c r="F39" s="248" t="s">
        <v>240</v>
      </c>
      <c r="G39" s="248" t="s">
        <v>273</v>
      </c>
      <c r="H39" s="248" t="s">
        <v>273</v>
      </c>
      <c r="I39" s="248"/>
      <c r="J39" s="248" t="s">
        <v>281</v>
      </c>
      <c r="K39" s="249">
        <v>1</v>
      </c>
      <c r="L39" s="248" t="s">
        <v>243</v>
      </c>
      <c r="M39" s="255">
        <v>10006</v>
      </c>
      <c r="N39" s="250">
        <v>4992</v>
      </c>
      <c r="O39" s="250">
        <v>5014</v>
      </c>
    </row>
    <row r="40" spans="1:15">
      <c r="A40" s="248">
        <v>31299</v>
      </c>
      <c r="B40" s="248">
        <v>73</v>
      </c>
      <c r="C40" s="248">
        <v>1223</v>
      </c>
      <c r="D40" s="248">
        <v>35821</v>
      </c>
      <c r="E40" s="248">
        <v>90612</v>
      </c>
      <c r="F40" s="248" t="s">
        <v>240</v>
      </c>
      <c r="G40" s="248" t="s">
        <v>273</v>
      </c>
      <c r="H40" s="248" t="s">
        <v>273</v>
      </c>
      <c r="I40" s="248"/>
      <c r="J40" s="248" t="s">
        <v>282</v>
      </c>
      <c r="K40" s="249">
        <v>1</v>
      </c>
      <c r="L40" s="248" t="s">
        <v>243</v>
      </c>
      <c r="M40" s="255">
        <v>9446</v>
      </c>
      <c r="N40" s="250">
        <v>4677</v>
      </c>
      <c r="O40" s="250">
        <v>4769</v>
      </c>
    </row>
    <row r="41" spans="1:15">
      <c r="A41" s="248">
        <v>31300</v>
      </c>
      <c r="B41" s="248">
        <v>73</v>
      </c>
      <c r="C41" s="248">
        <v>1223</v>
      </c>
      <c r="D41" s="248">
        <v>35821</v>
      </c>
      <c r="E41" s="248">
        <v>90613</v>
      </c>
      <c r="F41" s="248" t="s">
        <v>240</v>
      </c>
      <c r="G41" s="248" t="s">
        <v>273</v>
      </c>
      <c r="H41" s="248" t="s">
        <v>273</v>
      </c>
      <c r="I41" s="248"/>
      <c r="J41" s="248" t="s">
        <v>283</v>
      </c>
      <c r="K41" s="249">
        <v>1</v>
      </c>
      <c r="L41" s="248" t="s">
        <v>243</v>
      </c>
      <c r="M41" s="255">
        <v>8259</v>
      </c>
      <c r="N41" s="250">
        <v>4127</v>
      </c>
      <c r="O41" s="250">
        <v>4132</v>
      </c>
    </row>
    <row r="42" spans="1:15">
      <c r="A42" s="251">
        <v>16594</v>
      </c>
      <c r="B42" s="252">
        <v>73</v>
      </c>
      <c r="C42" s="252">
        <v>1223</v>
      </c>
      <c r="D42" s="252">
        <v>35831</v>
      </c>
      <c r="E42" s="252"/>
      <c r="F42" s="252" t="s">
        <v>240</v>
      </c>
      <c r="G42" s="252" t="s">
        <v>273</v>
      </c>
      <c r="H42" s="252"/>
      <c r="I42" s="252" t="s">
        <v>284</v>
      </c>
      <c r="J42" s="252"/>
      <c r="K42" s="253">
        <v>0</v>
      </c>
      <c r="L42" s="252" t="s">
        <v>28</v>
      </c>
      <c r="M42" s="256">
        <v>555</v>
      </c>
      <c r="N42" s="254">
        <v>274</v>
      </c>
      <c r="O42" s="254">
        <v>281</v>
      </c>
    </row>
    <row r="43" spans="1:15">
      <c r="A43" s="251">
        <v>16595</v>
      </c>
      <c r="B43" s="252">
        <v>73</v>
      </c>
      <c r="C43" s="252">
        <v>1223</v>
      </c>
      <c r="D43" s="252">
        <v>47943</v>
      </c>
      <c r="E43" s="252"/>
      <c r="F43" s="252" t="s">
        <v>240</v>
      </c>
      <c r="G43" s="252" t="s">
        <v>273</v>
      </c>
      <c r="H43" s="252"/>
      <c r="I43" s="252" t="s">
        <v>285</v>
      </c>
      <c r="J43" s="252"/>
      <c r="K43" s="253">
        <v>0</v>
      </c>
      <c r="L43" s="252" t="s">
        <v>28</v>
      </c>
      <c r="M43" s="256">
        <v>533</v>
      </c>
      <c r="N43" s="254">
        <v>256</v>
      </c>
      <c r="O43" s="254">
        <v>277</v>
      </c>
    </row>
    <row r="44" spans="1:15">
      <c r="A44" s="251">
        <v>16596</v>
      </c>
      <c r="B44" s="252">
        <v>73</v>
      </c>
      <c r="C44" s="252">
        <v>1223</v>
      </c>
      <c r="D44" s="252">
        <v>35833</v>
      </c>
      <c r="E44" s="252"/>
      <c r="F44" s="252" t="s">
        <v>240</v>
      </c>
      <c r="G44" s="252" t="s">
        <v>273</v>
      </c>
      <c r="H44" s="252"/>
      <c r="I44" s="252" t="s">
        <v>286</v>
      </c>
      <c r="J44" s="252"/>
      <c r="K44" s="253">
        <v>0</v>
      </c>
      <c r="L44" s="252" t="s">
        <v>28</v>
      </c>
      <c r="M44" s="256">
        <v>234</v>
      </c>
      <c r="N44" s="254">
        <v>125</v>
      </c>
      <c r="O44" s="254">
        <v>109</v>
      </c>
    </row>
    <row r="45" spans="1:15">
      <c r="A45" s="251">
        <v>16597</v>
      </c>
      <c r="B45" s="252">
        <v>73</v>
      </c>
      <c r="C45" s="252">
        <v>1223</v>
      </c>
      <c r="D45" s="252">
        <v>35823</v>
      </c>
      <c r="E45" s="252"/>
      <c r="F45" s="252" t="s">
        <v>240</v>
      </c>
      <c r="G45" s="252" t="s">
        <v>273</v>
      </c>
      <c r="H45" s="252"/>
      <c r="I45" s="252" t="s">
        <v>287</v>
      </c>
      <c r="J45" s="252"/>
      <c r="K45" s="253">
        <v>0</v>
      </c>
      <c r="L45" s="252" t="s">
        <v>28</v>
      </c>
      <c r="M45" s="256">
        <v>1622</v>
      </c>
      <c r="N45" s="254">
        <v>1067</v>
      </c>
      <c r="O45" s="254">
        <v>555</v>
      </c>
    </row>
    <row r="46" spans="1:15">
      <c r="A46" s="251">
        <v>16598</v>
      </c>
      <c r="B46" s="252">
        <v>73</v>
      </c>
      <c r="C46" s="252">
        <v>1223</v>
      </c>
      <c r="D46" s="252">
        <v>37683</v>
      </c>
      <c r="E46" s="252"/>
      <c r="F46" s="252" t="s">
        <v>240</v>
      </c>
      <c r="G46" s="252" t="s">
        <v>273</v>
      </c>
      <c r="H46" s="252"/>
      <c r="I46" s="252" t="s">
        <v>288</v>
      </c>
      <c r="J46" s="252"/>
      <c r="K46" s="253">
        <v>0</v>
      </c>
      <c r="L46" s="252" t="s">
        <v>28</v>
      </c>
      <c r="M46" s="256">
        <v>42</v>
      </c>
      <c r="N46" s="254">
        <v>20</v>
      </c>
      <c r="O46" s="254">
        <v>22</v>
      </c>
    </row>
    <row r="47" spans="1:15">
      <c r="A47" s="251">
        <v>16599</v>
      </c>
      <c r="B47" s="252">
        <v>73</v>
      </c>
      <c r="C47" s="252">
        <v>1223</v>
      </c>
      <c r="D47" s="252">
        <v>35824</v>
      </c>
      <c r="E47" s="252"/>
      <c r="F47" s="252" t="s">
        <v>240</v>
      </c>
      <c r="G47" s="252" t="s">
        <v>273</v>
      </c>
      <c r="H47" s="252"/>
      <c r="I47" s="252" t="s">
        <v>289</v>
      </c>
      <c r="J47" s="252"/>
      <c r="K47" s="253">
        <v>0</v>
      </c>
      <c r="L47" s="252" t="s">
        <v>28</v>
      </c>
      <c r="M47" s="256">
        <v>150</v>
      </c>
      <c r="N47" s="254">
        <v>73</v>
      </c>
      <c r="O47" s="254">
        <v>77</v>
      </c>
    </row>
    <row r="48" spans="1:15">
      <c r="A48" s="251">
        <v>16600</v>
      </c>
      <c r="B48" s="252">
        <v>73</v>
      </c>
      <c r="C48" s="252">
        <v>1223</v>
      </c>
      <c r="D48" s="252">
        <v>35834</v>
      </c>
      <c r="E48" s="252"/>
      <c r="F48" s="252" t="s">
        <v>240</v>
      </c>
      <c r="G48" s="252" t="s">
        <v>273</v>
      </c>
      <c r="H48" s="252"/>
      <c r="I48" s="252" t="s">
        <v>290</v>
      </c>
      <c r="J48" s="252"/>
      <c r="K48" s="253">
        <v>0</v>
      </c>
      <c r="L48" s="252" t="s">
        <v>28</v>
      </c>
      <c r="M48" s="256">
        <v>1108</v>
      </c>
      <c r="N48" s="254">
        <v>565</v>
      </c>
      <c r="O48" s="254">
        <v>543</v>
      </c>
    </row>
    <row r="49" spans="1:15">
      <c r="A49" s="251">
        <v>16601</v>
      </c>
      <c r="B49" s="252">
        <v>73</v>
      </c>
      <c r="C49" s="252">
        <v>1223</v>
      </c>
      <c r="D49" s="252">
        <v>35825</v>
      </c>
      <c r="E49" s="252"/>
      <c r="F49" s="252" t="s">
        <v>240</v>
      </c>
      <c r="G49" s="252" t="s">
        <v>273</v>
      </c>
      <c r="H49" s="252"/>
      <c r="I49" s="252" t="s">
        <v>291</v>
      </c>
      <c r="J49" s="252"/>
      <c r="K49" s="253">
        <v>0</v>
      </c>
      <c r="L49" s="252" t="s">
        <v>28</v>
      </c>
      <c r="M49" s="256">
        <v>3068</v>
      </c>
      <c r="N49" s="254">
        <v>1543</v>
      </c>
      <c r="O49" s="254">
        <v>1525</v>
      </c>
    </row>
    <row r="50" spans="1:15">
      <c r="A50" s="251">
        <v>16602</v>
      </c>
      <c r="B50" s="252">
        <v>73</v>
      </c>
      <c r="C50" s="252">
        <v>1223</v>
      </c>
      <c r="D50" s="252">
        <v>35835</v>
      </c>
      <c r="E50" s="252"/>
      <c r="F50" s="252" t="s">
        <v>240</v>
      </c>
      <c r="G50" s="252" t="s">
        <v>273</v>
      </c>
      <c r="H50" s="252"/>
      <c r="I50" s="252" t="s">
        <v>292</v>
      </c>
      <c r="J50" s="252"/>
      <c r="K50" s="253">
        <v>0</v>
      </c>
      <c r="L50" s="252" t="s">
        <v>28</v>
      </c>
      <c r="M50" s="256">
        <v>1193</v>
      </c>
      <c r="N50" s="254">
        <v>593</v>
      </c>
      <c r="O50" s="254">
        <v>600</v>
      </c>
    </row>
    <row r="51" spans="1:15">
      <c r="A51" s="251">
        <v>16603</v>
      </c>
      <c r="B51" s="252">
        <v>73</v>
      </c>
      <c r="C51" s="252">
        <v>1223</v>
      </c>
      <c r="D51" s="252">
        <v>35836</v>
      </c>
      <c r="E51" s="252"/>
      <c r="F51" s="252" t="s">
        <v>240</v>
      </c>
      <c r="G51" s="252" t="s">
        <v>273</v>
      </c>
      <c r="H51" s="252"/>
      <c r="I51" s="252" t="s">
        <v>293</v>
      </c>
      <c r="J51" s="252"/>
      <c r="K51" s="253">
        <v>0</v>
      </c>
      <c r="L51" s="252" t="s">
        <v>28</v>
      </c>
      <c r="M51" s="256">
        <v>153</v>
      </c>
      <c r="N51" s="254">
        <v>79</v>
      </c>
      <c r="O51" s="254">
        <v>74</v>
      </c>
    </row>
    <row r="52" spans="1:15">
      <c r="A52" s="251">
        <v>16604</v>
      </c>
      <c r="B52" s="252">
        <v>73</v>
      </c>
      <c r="C52" s="252">
        <v>1223</v>
      </c>
      <c r="D52" s="252">
        <v>35837</v>
      </c>
      <c r="E52" s="252"/>
      <c r="F52" s="252" t="s">
        <v>240</v>
      </c>
      <c r="G52" s="252" t="s">
        <v>273</v>
      </c>
      <c r="H52" s="252"/>
      <c r="I52" s="252" t="s">
        <v>294</v>
      </c>
      <c r="J52" s="252"/>
      <c r="K52" s="253">
        <v>0</v>
      </c>
      <c r="L52" s="252" t="s">
        <v>28</v>
      </c>
      <c r="M52" s="256">
        <v>1029</v>
      </c>
      <c r="N52" s="254">
        <v>511</v>
      </c>
      <c r="O52" s="254">
        <v>518</v>
      </c>
    </row>
    <row r="53" spans="1:15">
      <c r="A53" s="251">
        <v>16605</v>
      </c>
      <c r="B53" s="252">
        <v>73</v>
      </c>
      <c r="C53" s="252">
        <v>1223</v>
      </c>
      <c r="D53" s="252">
        <v>35838</v>
      </c>
      <c r="E53" s="252"/>
      <c r="F53" s="252" t="s">
        <v>240</v>
      </c>
      <c r="G53" s="252" t="s">
        <v>273</v>
      </c>
      <c r="H53" s="252"/>
      <c r="I53" s="252" t="s">
        <v>295</v>
      </c>
      <c r="J53" s="252"/>
      <c r="K53" s="253">
        <v>0</v>
      </c>
      <c r="L53" s="252" t="s">
        <v>28</v>
      </c>
      <c r="M53" s="256">
        <v>599</v>
      </c>
      <c r="N53" s="254">
        <v>284</v>
      </c>
      <c r="O53" s="254">
        <v>315</v>
      </c>
    </row>
    <row r="54" spans="1:15">
      <c r="A54" s="251">
        <v>16606</v>
      </c>
      <c r="B54" s="252">
        <v>73</v>
      </c>
      <c r="C54" s="252">
        <v>1223</v>
      </c>
      <c r="D54" s="252">
        <v>35829</v>
      </c>
      <c r="E54" s="252"/>
      <c r="F54" s="252" t="s">
        <v>240</v>
      </c>
      <c r="G54" s="252" t="s">
        <v>273</v>
      </c>
      <c r="H54" s="252"/>
      <c r="I54" s="252" t="s">
        <v>296</v>
      </c>
      <c r="J54" s="252"/>
      <c r="K54" s="253">
        <v>0</v>
      </c>
      <c r="L54" s="252" t="s">
        <v>28</v>
      </c>
      <c r="M54" s="256">
        <v>726</v>
      </c>
      <c r="N54" s="254">
        <v>384</v>
      </c>
      <c r="O54" s="254">
        <v>342</v>
      </c>
    </row>
    <row r="55" spans="1:15">
      <c r="A55" s="251">
        <v>16607</v>
      </c>
      <c r="B55" s="252">
        <v>73</v>
      </c>
      <c r="C55" s="252">
        <v>1223</v>
      </c>
      <c r="D55" s="252">
        <v>35839</v>
      </c>
      <c r="E55" s="252"/>
      <c r="F55" s="252" t="s">
        <v>240</v>
      </c>
      <c r="G55" s="252" t="s">
        <v>273</v>
      </c>
      <c r="H55" s="252"/>
      <c r="I55" s="252" t="s">
        <v>297</v>
      </c>
      <c r="J55" s="252"/>
      <c r="K55" s="253">
        <v>0</v>
      </c>
      <c r="L55" s="252" t="s">
        <v>28</v>
      </c>
      <c r="M55" s="256">
        <v>1814</v>
      </c>
      <c r="N55" s="254">
        <v>1022</v>
      </c>
      <c r="O55" s="254">
        <v>792</v>
      </c>
    </row>
    <row r="56" spans="1:15">
      <c r="A56" s="251">
        <v>16608</v>
      </c>
      <c r="B56" s="252">
        <v>73</v>
      </c>
      <c r="C56" s="252">
        <v>1223</v>
      </c>
      <c r="D56" s="252">
        <v>35840</v>
      </c>
      <c r="E56" s="252"/>
      <c r="F56" s="252" t="s">
        <v>240</v>
      </c>
      <c r="G56" s="252" t="s">
        <v>273</v>
      </c>
      <c r="H56" s="252"/>
      <c r="I56" s="252" t="s">
        <v>298</v>
      </c>
      <c r="J56" s="252"/>
      <c r="K56" s="253">
        <v>0</v>
      </c>
      <c r="L56" s="252" t="s">
        <v>28</v>
      </c>
      <c r="M56" s="256">
        <v>326</v>
      </c>
      <c r="N56" s="254">
        <v>159</v>
      </c>
      <c r="O56" s="254">
        <v>167</v>
      </c>
    </row>
    <row r="57" spans="1:15">
      <c r="A57" s="251">
        <v>16609</v>
      </c>
      <c r="B57" s="252">
        <v>73</v>
      </c>
      <c r="C57" s="252">
        <v>1223</v>
      </c>
      <c r="D57" s="252">
        <v>35841</v>
      </c>
      <c r="E57" s="252"/>
      <c r="F57" s="252" t="s">
        <v>240</v>
      </c>
      <c r="G57" s="252" t="s">
        <v>273</v>
      </c>
      <c r="H57" s="252"/>
      <c r="I57" s="252" t="s">
        <v>299</v>
      </c>
      <c r="J57" s="252"/>
      <c r="K57" s="253">
        <v>0</v>
      </c>
      <c r="L57" s="252" t="s">
        <v>28</v>
      </c>
      <c r="M57" s="256">
        <v>456</v>
      </c>
      <c r="N57" s="254">
        <v>306</v>
      </c>
      <c r="O57" s="254">
        <v>150</v>
      </c>
    </row>
    <row r="58" spans="1:15">
      <c r="A58" s="251">
        <v>16610</v>
      </c>
      <c r="B58" s="252">
        <v>73</v>
      </c>
      <c r="C58" s="252">
        <v>1223</v>
      </c>
      <c r="D58" s="252">
        <v>49014</v>
      </c>
      <c r="E58" s="252"/>
      <c r="F58" s="252" t="s">
        <v>240</v>
      </c>
      <c r="G58" s="252" t="s">
        <v>273</v>
      </c>
      <c r="H58" s="252"/>
      <c r="I58" s="252" t="s">
        <v>300</v>
      </c>
      <c r="J58" s="252"/>
      <c r="K58" s="253">
        <v>0</v>
      </c>
      <c r="L58" s="252" t="s">
        <v>28</v>
      </c>
      <c r="M58" s="256">
        <v>332</v>
      </c>
      <c r="N58" s="254">
        <v>150</v>
      </c>
      <c r="O58" s="254">
        <v>182</v>
      </c>
    </row>
    <row r="59" spans="1:15">
      <c r="A59" s="251">
        <v>16611</v>
      </c>
      <c r="B59" s="252">
        <v>73</v>
      </c>
      <c r="C59" s="252">
        <v>1223</v>
      </c>
      <c r="D59" s="252">
        <v>35832</v>
      </c>
      <c r="E59" s="252"/>
      <c r="F59" s="252" t="s">
        <v>240</v>
      </c>
      <c r="G59" s="252" t="s">
        <v>273</v>
      </c>
      <c r="H59" s="252"/>
      <c r="I59" s="252" t="s">
        <v>301</v>
      </c>
      <c r="J59" s="252"/>
      <c r="K59" s="253">
        <v>0</v>
      </c>
      <c r="L59" s="252" t="s">
        <v>28</v>
      </c>
      <c r="M59" s="256">
        <v>823</v>
      </c>
      <c r="N59" s="254">
        <v>404</v>
      </c>
      <c r="O59" s="254">
        <v>419</v>
      </c>
    </row>
    <row r="60" spans="1:15">
      <c r="A60" s="251">
        <v>16612</v>
      </c>
      <c r="B60" s="252">
        <v>73</v>
      </c>
      <c r="C60" s="252">
        <v>1223</v>
      </c>
      <c r="D60" s="252">
        <v>35842</v>
      </c>
      <c r="E60" s="252"/>
      <c r="F60" s="252" t="s">
        <v>240</v>
      </c>
      <c r="G60" s="252" t="s">
        <v>273</v>
      </c>
      <c r="H60" s="252"/>
      <c r="I60" s="252" t="s">
        <v>302</v>
      </c>
      <c r="J60" s="252"/>
      <c r="K60" s="253">
        <v>0</v>
      </c>
      <c r="L60" s="252" t="s">
        <v>28</v>
      </c>
      <c r="M60" s="256">
        <v>557</v>
      </c>
      <c r="N60" s="254">
        <v>283</v>
      </c>
      <c r="O60" s="254">
        <v>274</v>
      </c>
    </row>
    <row r="61" spans="1:15">
      <c r="A61" s="251">
        <v>16613</v>
      </c>
      <c r="B61" s="252">
        <v>73</v>
      </c>
      <c r="C61" s="252">
        <v>1223</v>
      </c>
      <c r="D61" s="252">
        <v>35843</v>
      </c>
      <c r="E61" s="252"/>
      <c r="F61" s="252" t="s">
        <v>240</v>
      </c>
      <c r="G61" s="252" t="s">
        <v>273</v>
      </c>
      <c r="H61" s="252"/>
      <c r="I61" s="252" t="s">
        <v>303</v>
      </c>
      <c r="J61" s="252"/>
      <c r="K61" s="253">
        <v>0</v>
      </c>
      <c r="L61" s="252" t="s">
        <v>28</v>
      </c>
      <c r="M61" s="256">
        <v>1228</v>
      </c>
      <c r="N61" s="254">
        <v>613</v>
      </c>
      <c r="O61" s="254">
        <v>615</v>
      </c>
    </row>
    <row r="62" spans="1:15">
      <c r="A62" s="251">
        <v>16614</v>
      </c>
      <c r="B62" s="252">
        <v>73</v>
      </c>
      <c r="C62" s="252">
        <v>1223</v>
      </c>
      <c r="D62" s="252">
        <v>37690</v>
      </c>
      <c r="E62" s="252"/>
      <c r="F62" s="252" t="s">
        <v>240</v>
      </c>
      <c r="G62" s="252" t="s">
        <v>273</v>
      </c>
      <c r="H62" s="252"/>
      <c r="I62" s="252" t="s">
        <v>304</v>
      </c>
      <c r="J62" s="252"/>
      <c r="K62" s="253">
        <v>0</v>
      </c>
      <c r="L62" s="252" t="s">
        <v>28</v>
      </c>
      <c r="M62" s="256">
        <v>872</v>
      </c>
      <c r="N62" s="254">
        <v>448</v>
      </c>
      <c r="O62" s="254">
        <v>424</v>
      </c>
    </row>
    <row r="63" spans="1:15">
      <c r="A63" s="251">
        <v>16615</v>
      </c>
      <c r="B63" s="252">
        <v>73</v>
      </c>
      <c r="C63" s="252">
        <v>1223</v>
      </c>
      <c r="D63" s="252">
        <v>35826</v>
      </c>
      <c r="E63" s="252"/>
      <c r="F63" s="252" t="s">
        <v>240</v>
      </c>
      <c r="G63" s="252" t="s">
        <v>273</v>
      </c>
      <c r="H63" s="252"/>
      <c r="I63" s="252" t="s">
        <v>305</v>
      </c>
      <c r="J63" s="252"/>
      <c r="K63" s="253">
        <v>0</v>
      </c>
      <c r="L63" s="252" t="s">
        <v>28</v>
      </c>
      <c r="M63" s="256">
        <v>116</v>
      </c>
      <c r="N63" s="254">
        <v>62</v>
      </c>
      <c r="O63" s="254">
        <v>54</v>
      </c>
    </row>
    <row r="64" spans="1:15">
      <c r="A64" s="251">
        <v>16616</v>
      </c>
      <c r="B64" s="252">
        <v>73</v>
      </c>
      <c r="C64" s="252">
        <v>1223</v>
      </c>
      <c r="D64" s="252">
        <v>35844</v>
      </c>
      <c r="E64" s="252"/>
      <c r="F64" s="252" t="s">
        <v>240</v>
      </c>
      <c r="G64" s="252" t="s">
        <v>273</v>
      </c>
      <c r="H64" s="252"/>
      <c r="I64" s="252" t="s">
        <v>306</v>
      </c>
      <c r="J64" s="252"/>
      <c r="K64" s="253">
        <v>0</v>
      </c>
      <c r="L64" s="252" t="s">
        <v>28</v>
      </c>
      <c r="M64" s="256">
        <v>683</v>
      </c>
      <c r="N64" s="254">
        <v>345</v>
      </c>
      <c r="O64" s="254">
        <v>338</v>
      </c>
    </row>
    <row r="65" spans="1:15">
      <c r="A65" s="251">
        <v>16617</v>
      </c>
      <c r="B65" s="252">
        <v>73</v>
      </c>
      <c r="C65" s="252">
        <v>1223</v>
      </c>
      <c r="D65" s="252">
        <v>35845</v>
      </c>
      <c r="E65" s="252"/>
      <c r="F65" s="252" t="s">
        <v>240</v>
      </c>
      <c r="G65" s="252" t="s">
        <v>273</v>
      </c>
      <c r="H65" s="252"/>
      <c r="I65" s="252" t="s">
        <v>307</v>
      </c>
      <c r="J65" s="252"/>
      <c r="K65" s="253">
        <v>0</v>
      </c>
      <c r="L65" s="252" t="s">
        <v>28</v>
      </c>
      <c r="M65" s="256">
        <v>425</v>
      </c>
      <c r="N65" s="254">
        <v>205</v>
      </c>
      <c r="O65" s="254">
        <v>220</v>
      </c>
    </row>
    <row r="66" spans="1:15">
      <c r="A66" s="251">
        <v>16618</v>
      </c>
      <c r="B66" s="252">
        <v>73</v>
      </c>
      <c r="C66" s="252">
        <v>1223</v>
      </c>
      <c r="D66" s="252">
        <v>35846</v>
      </c>
      <c r="E66" s="252"/>
      <c r="F66" s="252" t="s">
        <v>240</v>
      </c>
      <c r="G66" s="252" t="s">
        <v>273</v>
      </c>
      <c r="H66" s="252"/>
      <c r="I66" s="252" t="s">
        <v>308</v>
      </c>
      <c r="J66" s="252"/>
      <c r="K66" s="253">
        <v>0</v>
      </c>
      <c r="L66" s="252" t="s">
        <v>28</v>
      </c>
      <c r="M66" s="256">
        <v>471</v>
      </c>
      <c r="N66" s="254">
        <v>228</v>
      </c>
      <c r="O66" s="254">
        <v>243</v>
      </c>
    </row>
    <row r="67" spans="1:15">
      <c r="A67" s="251">
        <v>16619</v>
      </c>
      <c r="B67" s="252">
        <v>73</v>
      </c>
      <c r="C67" s="252">
        <v>1223</v>
      </c>
      <c r="D67" s="252">
        <v>35847</v>
      </c>
      <c r="E67" s="252"/>
      <c r="F67" s="252" t="s">
        <v>240</v>
      </c>
      <c r="G67" s="252" t="s">
        <v>273</v>
      </c>
      <c r="H67" s="252"/>
      <c r="I67" s="252" t="s">
        <v>309</v>
      </c>
      <c r="J67" s="252"/>
      <c r="K67" s="253">
        <v>0</v>
      </c>
      <c r="L67" s="252" t="s">
        <v>28</v>
      </c>
      <c r="M67" s="256">
        <v>221</v>
      </c>
      <c r="N67" s="254">
        <v>107</v>
      </c>
      <c r="O67" s="254">
        <v>114</v>
      </c>
    </row>
    <row r="68" spans="1:15">
      <c r="A68" s="251">
        <v>16620</v>
      </c>
      <c r="B68" s="252">
        <v>73</v>
      </c>
      <c r="C68" s="252">
        <v>1223</v>
      </c>
      <c r="D68" s="252">
        <v>35827</v>
      </c>
      <c r="E68" s="252"/>
      <c r="F68" s="252" t="s">
        <v>240</v>
      </c>
      <c r="G68" s="252" t="s">
        <v>273</v>
      </c>
      <c r="H68" s="252"/>
      <c r="I68" s="252" t="s">
        <v>310</v>
      </c>
      <c r="J68" s="252"/>
      <c r="K68" s="253">
        <v>0</v>
      </c>
      <c r="L68" s="252" t="s">
        <v>28</v>
      </c>
      <c r="M68" s="256">
        <v>444</v>
      </c>
      <c r="N68" s="254">
        <v>229</v>
      </c>
      <c r="O68" s="254">
        <v>215</v>
      </c>
    </row>
    <row r="69" spans="1:15">
      <c r="A69" s="251">
        <v>16621</v>
      </c>
      <c r="B69" s="252">
        <v>73</v>
      </c>
      <c r="C69" s="252">
        <v>1223</v>
      </c>
      <c r="D69" s="252">
        <v>35848</v>
      </c>
      <c r="E69" s="252"/>
      <c r="F69" s="252" t="s">
        <v>240</v>
      </c>
      <c r="G69" s="252" t="s">
        <v>273</v>
      </c>
      <c r="H69" s="252"/>
      <c r="I69" s="252" t="s">
        <v>311</v>
      </c>
      <c r="J69" s="252"/>
      <c r="K69" s="253">
        <v>0</v>
      </c>
      <c r="L69" s="252" t="s">
        <v>28</v>
      </c>
      <c r="M69" s="256">
        <v>538</v>
      </c>
      <c r="N69" s="254">
        <v>256</v>
      </c>
      <c r="O69" s="254">
        <v>282</v>
      </c>
    </row>
    <row r="70" spans="1:15">
      <c r="A70" s="251">
        <v>16622</v>
      </c>
      <c r="B70" s="252">
        <v>73</v>
      </c>
      <c r="C70" s="252">
        <v>1223</v>
      </c>
      <c r="D70" s="252">
        <v>35830</v>
      </c>
      <c r="E70" s="252"/>
      <c r="F70" s="252" t="s">
        <v>240</v>
      </c>
      <c r="G70" s="252" t="s">
        <v>273</v>
      </c>
      <c r="H70" s="252"/>
      <c r="I70" s="252" t="s">
        <v>312</v>
      </c>
      <c r="J70" s="252"/>
      <c r="K70" s="253">
        <v>0</v>
      </c>
      <c r="L70" s="252" t="s">
        <v>28</v>
      </c>
      <c r="M70" s="256">
        <v>532</v>
      </c>
      <c r="N70" s="254">
        <v>372</v>
      </c>
      <c r="O70" s="254">
        <v>160</v>
      </c>
    </row>
    <row r="71" spans="1:15">
      <c r="A71" s="251">
        <v>16623</v>
      </c>
      <c r="B71" s="252">
        <v>73</v>
      </c>
      <c r="C71" s="252">
        <v>1223</v>
      </c>
      <c r="D71" s="252">
        <v>35849</v>
      </c>
      <c r="E71" s="252"/>
      <c r="F71" s="252" t="s">
        <v>240</v>
      </c>
      <c r="G71" s="252" t="s">
        <v>273</v>
      </c>
      <c r="H71" s="252"/>
      <c r="I71" s="252" t="s">
        <v>313</v>
      </c>
      <c r="J71" s="252"/>
      <c r="K71" s="253">
        <v>0</v>
      </c>
      <c r="L71" s="252" t="s">
        <v>28</v>
      </c>
      <c r="M71" s="256">
        <v>117</v>
      </c>
      <c r="N71" s="254">
        <v>53</v>
      </c>
      <c r="O71" s="254">
        <v>64</v>
      </c>
    </row>
    <row r="72" spans="1:15">
      <c r="A72" s="251">
        <v>16624</v>
      </c>
      <c r="B72" s="252">
        <v>73</v>
      </c>
      <c r="C72" s="252">
        <v>1223</v>
      </c>
      <c r="D72" s="252">
        <v>35828</v>
      </c>
      <c r="E72" s="252"/>
      <c r="F72" s="252" t="s">
        <v>240</v>
      </c>
      <c r="G72" s="252" t="s">
        <v>273</v>
      </c>
      <c r="H72" s="252"/>
      <c r="I72" s="252" t="s">
        <v>314</v>
      </c>
      <c r="J72" s="252"/>
      <c r="K72" s="253">
        <v>0</v>
      </c>
      <c r="L72" s="252" t="s">
        <v>28</v>
      </c>
      <c r="M72" s="256">
        <v>452</v>
      </c>
      <c r="N72" s="254">
        <v>215</v>
      </c>
      <c r="O72" s="254">
        <v>237</v>
      </c>
    </row>
    <row r="73" spans="1:15">
      <c r="A73" s="248">
        <v>31301</v>
      </c>
      <c r="B73" s="248">
        <v>73</v>
      </c>
      <c r="C73" s="248">
        <v>1931</v>
      </c>
      <c r="D73" s="248">
        <v>35850</v>
      </c>
      <c r="E73" s="248">
        <v>90614</v>
      </c>
      <c r="F73" s="248" t="s">
        <v>240</v>
      </c>
      <c r="G73" s="248" t="s">
        <v>315</v>
      </c>
      <c r="H73" s="248" t="s">
        <v>315</v>
      </c>
      <c r="I73" s="248"/>
      <c r="J73" s="248" t="s">
        <v>316</v>
      </c>
      <c r="K73" s="249">
        <v>1</v>
      </c>
      <c r="L73" s="248" t="s">
        <v>243</v>
      </c>
      <c r="M73" s="255">
        <v>1713</v>
      </c>
      <c r="N73" s="250">
        <v>847</v>
      </c>
      <c r="O73" s="250">
        <v>866</v>
      </c>
    </row>
    <row r="74" spans="1:15">
      <c r="A74" s="248">
        <v>31302</v>
      </c>
      <c r="B74" s="248">
        <v>73</v>
      </c>
      <c r="C74" s="248">
        <v>1931</v>
      </c>
      <c r="D74" s="248">
        <v>35850</v>
      </c>
      <c r="E74" s="248">
        <v>90617</v>
      </c>
      <c r="F74" s="248" t="s">
        <v>240</v>
      </c>
      <c r="G74" s="248" t="s">
        <v>315</v>
      </c>
      <c r="H74" s="248" t="s">
        <v>315</v>
      </c>
      <c r="I74" s="248"/>
      <c r="J74" s="248" t="s">
        <v>317</v>
      </c>
      <c r="K74" s="249">
        <v>1</v>
      </c>
      <c r="L74" s="248" t="s">
        <v>243</v>
      </c>
      <c r="M74" s="255">
        <v>2099</v>
      </c>
      <c r="N74" s="250">
        <v>1156</v>
      </c>
      <c r="O74" s="250">
        <v>943</v>
      </c>
    </row>
    <row r="75" spans="1:15">
      <c r="A75" s="251">
        <v>16625</v>
      </c>
      <c r="B75" s="252">
        <v>73</v>
      </c>
      <c r="C75" s="252">
        <v>1931</v>
      </c>
      <c r="D75" s="252">
        <v>35852</v>
      </c>
      <c r="E75" s="252"/>
      <c r="F75" s="252" t="s">
        <v>240</v>
      </c>
      <c r="G75" s="252" t="s">
        <v>315</v>
      </c>
      <c r="H75" s="252"/>
      <c r="I75" s="252" t="s">
        <v>318</v>
      </c>
      <c r="J75" s="252"/>
      <c r="K75" s="253">
        <v>0</v>
      </c>
      <c r="L75" s="252" t="s">
        <v>28</v>
      </c>
      <c r="M75" s="256">
        <v>12</v>
      </c>
      <c r="N75" s="254">
        <v>6</v>
      </c>
      <c r="O75" s="254">
        <v>6</v>
      </c>
    </row>
    <row r="76" spans="1:15">
      <c r="A76" s="251">
        <v>16626</v>
      </c>
      <c r="B76" s="252">
        <v>73</v>
      </c>
      <c r="C76" s="252">
        <v>1931</v>
      </c>
      <c r="D76" s="252">
        <v>35853</v>
      </c>
      <c r="E76" s="252"/>
      <c r="F76" s="252" t="s">
        <v>240</v>
      </c>
      <c r="G76" s="252" t="s">
        <v>315</v>
      </c>
      <c r="H76" s="252"/>
      <c r="I76" s="252" t="s">
        <v>319</v>
      </c>
      <c r="J76" s="252"/>
      <c r="K76" s="253">
        <v>0</v>
      </c>
      <c r="L76" s="252" t="s">
        <v>28</v>
      </c>
      <c r="M76" s="256">
        <v>608</v>
      </c>
      <c r="N76" s="254">
        <v>353</v>
      </c>
      <c r="O76" s="254">
        <v>255</v>
      </c>
    </row>
    <row r="77" spans="1:15">
      <c r="A77" s="251">
        <v>16627</v>
      </c>
      <c r="B77" s="252">
        <v>73</v>
      </c>
      <c r="C77" s="252">
        <v>1931</v>
      </c>
      <c r="D77" s="252">
        <v>35854</v>
      </c>
      <c r="E77" s="252"/>
      <c r="F77" s="252" t="s">
        <v>240</v>
      </c>
      <c r="G77" s="252" t="s">
        <v>315</v>
      </c>
      <c r="H77" s="252"/>
      <c r="I77" s="252" t="s">
        <v>320</v>
      </c>
      <c r="J77" s="252"/>
      <c r="K77" s="253">
        <v>0</v>
      </c>
      <c r="L77" s="252" t="s">
        <v>28</v>
      </c>
      <c r="M77" s="256">
        <v>567</v>
      </c>
      <c r="N77" s="254">
        <v>391</v>
      </c>
      <c r="O77" s="254">
        <v>176</v>
      </c>
    </row>
    <row r="78" spans="1:15">
      <c r="A78" s="251">
        <v>16628</v>
      </c>
      <c r="B78" s="252">
        <v>73</v>
      </c>
      <c r="C78" s="252">
        <v>1931</v>
      </c>
      <c r="D78" s="252">
        <v>35855</v>
      </c>
      <c r="E78" s="252"/>
      <c r="F78" s="252" t="s">
        <v>240</v>
      </c>
      <c r="G78" s="252" t="s">
        <v>315</v>
      </c>
      <c r="H78" s="252"/>
      <c r="I78" s="252" t="s">
        <v>321</v>
      </c>
      <c r="J78" s="252"/>
      <c r="K78" s="253">
        <v>0</v>
      </c>
      <c r="L78" s="252" t="s">
        <v>28</v>
      </c>
      <c r="M78" s="256">
        <v>889</v>
      </c>
      <c r="N78" s="254">
        <v>450</v>
      </c>
      <c r="O78" s="254">
        <v>439</v>
      </c>
    </row>
    <row r="79" spans="1:15">
      <c r="A79" s="251">
        <v>16629</v>
      </c>
      <c r="B79" s="252">
        <v>73</v>
      </c>
      <c r="C79" s="252">
        <v>1931</v>
      </c>
      <c r="D79" s="252">
        <v>35857</v>
      </c>
      <c r="E79" s="252"/>
      <c r="F79" s="252" t="s">
        <v>240</v>
      </c>
      <c r="G79" s="252" t="s">
        <v>315</v>
      </c>
      <c r="H79" s="252"/>
      <c r="I79" s="252" t="s">
        <v>322</v>
      </c>
      <c r="J79" s="252"/>
      <c r="K79" s="253">
        <v>0</v>
      </c>
      <c r="L79" s="252" t="s">
        <v>28</v>
      </c>
      <c r="M79" s="256">
        <v>8</v>
      </c>
      <c r="N79" s="254">
        <v>5</v>
      </c>
      <c r="O79" s="254">
        <v>3</v>
      </c>
    </row>
    <row r="80" spans="1:15">
      <c r="A80" s="251">
        <v>16630</v>
      </c>
      <c r="B80" s="252">
        <v>73</v>
      </c>
      <c r="C80" s="252">
        <v>1931</v>
      </c>
      <c r="D80" s="252">
        <v>35858</v>
      </c>
      <c r="E80" s="252"/>
      <c r="F80" s="252" t="s">
        <v>240</v>
      </c>
      <c r="G80" s="252" t="s">
        <v>315</v>
      </c>
      <c r="H80" s="252"/>
      <c r="I80" s="252" t="s">
        <v>323</v>
      </c>
      <c r="J80" s="252"/>
      <c r="K80" s="253">
        <v>0</v>
      </c>
      <c r="L80" s="252" t="s">
        <v>28</v>
      </c>
      <c r="M80" s="256">
        <v>264</v>
      </c>
      <c r="N80" s="254">
        <v>145</v>
      </c>
      <c r="O80" s="254">
        <v>119</v>
      </c>
    </row>
    <row r="81" spans="1:15">
      <c r="A81" s="251">
        <v>16631</v>
      </c>
      <c r="B81" s="252">
        <v>73</v>
      </c>
      <c r="C81" s="252">
        <v>1931</v>
      </c>
      <c r="D81" s="252">
        <v>35859</v>
      </c>
      <c r="E81" s="252"/>
      <c r="F81" s="252" t="s">
        <v>240</v>
      </c>
      <c r="G81" s="252" t="s">
        <v>315</v>
      </c>
      <c r="H81" s="252"/>
      <c r="I81" s="252" t="s">
        <v>324</v>
      </c>
      <c r="J81" s="252"/>
      <c r="K81" s="253">
        <v>0</v>
      </c>
      <c r="L81" s="252" t="s">
        <v>28</v>
      </c>
      <c r="M81" s="256">
        <v>415</v>
      </c>
      <c r="N81" s="254">
        <v>209</v>
      </c>
      <c r="O81" s="254">
        <v>206</v>
      </c>
    </row>
    <row r="82" spans="1:15">
      <c r="A82" s="251">
        <v>16632</v>
      </c>
      <c r="B82" s="252">
        <v>73</v>
      </c>
      <c r="C82" s="252">
        <v>1931</v>
      </c>
      <c r="D82" s="252">
        <v>35860</v>
      </c>
      <c r="E82" s="252"/>
      <c r="F82" s="252" t="s">
        <v>240</v>
      </c>
      <c r="G82" s="252" t="s">
        <v>315</v>
      </c>
      <c r="H82" s="252"/>
      <c r="I82" s="252" t="s">
        <v>325</v>
      </c>
      <c r="J82" s="252"/>
      <c r="K82" s="253">
        <v>0</v>
      </c>
      <c r="L82" s="252" t="s">
        <v>28</v>
      </c>
      <c r="M82" s="256">
        <v>210</v>
      </c>
      <c r="N82" s="254">
        <v>142</v>
      </c>
      <c r="O82" s="254">
        <v>68</v>
      </c>
    </row>
    <row r="83" spans="1:15">
      <c r="A83" s="251">
        <v>16633</v>
      </c>
      <c r="B83" s="252">
        <v>73</v>
      </c>
      <c r="C83" s="252">
        <v>1931</v>
      </c>
      <c r="D83" s="252">
        <v>35861</v>
      </c>
      <c r="E83" s="252"/>
      <c r="F83" s="252" t="s">
        <v>240</v>
      </c>
      <c r="G83" s="252" t="s">
        <v>315</v>
      </c>
      <c r="H83" s="252"/>
      <c r="I83" s="252" t="s">
        <v>326</v>
      </c>
      <c r="J83" s="252"/>
      <c r="K83" s="253">
        <v>0</v>
      </c>
      <c r="L83" s="252" t="s">
        <v>28</v>
      </c>
      <c r="M83" s="256">
        <v>401</v>
      </c>
      <c r="N83" s="254">
        <v>203</v>
      </c>
      <c r="O83" s="254">
        <v>198</v>
      </c>
    </row>
    <row r="84" spans="1:15">
      <c r="A84" s="251">
        <v>16634</v>
      </c>
      <c r="B84" s="252">
        <v>73</v>
      </c>
      <c r="C84" s="252">
        <v>1931</v>
      </c>
      <c r="D84" s="252">
        <v>35862</v>
      </c>
      <c r="E84" s="252"/>
      <c r="F84" s="252" t="s">
        <v>240</v>
      </c>
      <c r="G84" s="252" t="s">
        <v>315</v>
      </c>
      <c r="H84" s="252"/>
      <c r="I84" s="252" t="s">
        <v>327</v>
      </c>
      <c r="J84" s="252"/>
      <c r="K84" s="253">
        <v>0</v>
      </c>
      <c r="L84" s="252" t="s">
        <v>28</v>
      </c>
      <c r="M84" s="256">
        <v>166</v>
      </c>
      <c r="N84" s="254">
        <v>91</v>
      </c>
      <c r="O84" s="254">
        <v>75</v>
      </c>
    </row>
    <row r="85" spans="1:15">
      <c r="A85" s="251">
        <v>16635</v>
      </c>
      <c r="B85" s="252">
        <v>73</v>
      </c>
      <c r="C85" s="252">
        <v>1931</v>
      </c>
      <c r="D85" s="252">
        <v>35863</v>
      </c>
      <c r="E85" s="252"/>
      <c r="F85" s="252" t="s">
        <v>240</v>
      </c>
      <c r="G85" s="252" t="s">
        <v>315</v>
      </c>
      <c r="H85" s="252"/>
      <c r="I85" s="252" t="s">
        <v>328</v>
      </c>
      <c r="J85" s="252"/>
      <c r="K85" s="253">
        <v>0</v>
      </c>
      <c r="L85" s="252" t="s">
        <v>28</v>
      </c>
      <c r="M85" s="256">
        <v>15</v>
      </c>
      <c r="N85" s="254">
        <v>8</v>
      </c>
      <c r="O85" s="254">
        <v>7</v>
      </c>
    </row>
    <row r="86" spans="1:15">
      <c r="A86" s="251">
        <v>16636</v>
      </c>
      <c r="B86" s="252">
        <v>73</v>
      </c>
      <c r="C86" s="252">
        <v>1931</v>
      </c>
      <c r="D86" s="252">
        <v>35864</v>
      </c>
      <c r="E86" s="252"/>
      <c r="F86" s="252" t="s">
        <v>240</v>
      </c>
      <c r="G86" s="252" t="s">
        <v>315</v>
      </c>
      <c r="H86" s="252"/>
      <c r="I86" s="252" t="s">
        <v>329</v>
      </c>
      <c r="J86" s="252"/>
      <c r="K86" s="253">
        <v>0</v>
      </c>
      <c r="L86" s="252" t="s">
        <v>28</v>
      </c>
      <c r="M86" s="256">
        <v>694</v>
      </c>
      <c r="N86" s="254">
        <v>336</v>
      </c>
      <c r="O86" s="254">
        <v>358</v>
      </c>
    </row>
    <row r="87" spans="1:15">
      <c r="A87" s="251">
        <v>16637</v>
      </c>
      <c r="B87" s="252">
        <v>73</v>
      </c>
      <c r="C87" s="252">
        <v>1931</v>
      </c>
      <c r="D87" s="252">
        <v>35869</v>
      </c>
      <c r="E87" s="252"/>
      <c r="F87" s="252" t="s">
        <v>240</v>
      </c>
      <c r="G87" s="252" t="s">
        <v>315</v>
      </c>
      <c r="H87" s="252"/>
      <c r="I87" s="252" t="s">
        <v>302</v>
      </c>
      <c r="J87" s="252"/>
      <c r="K87" s="253">
        <v>0</v>
      </c>
      <c r="L87" s="252" t="s">
        <v>28</v>
      </c>
      <c r="M87" s="256">
        <v>848</v>
      </c>
      <c r="N87" s="254">
        <v>427</v>
      </c>
      <c r="O87" s="254">
        <v>421</v>
      </c>
    </row>
    <row r="88" spans="1:15">
      <c r="A88" s="251">
        <v>16638</v>
      </c>
      <c r="B88" s="252">
        <v>73</v>
      </c>
      <c r="C88" s="252">
        <v>1931</v>
      </c>
      <c r="D88" s="252">
        <v>35870</v>
      </c>
      <c r="E88" s="252"/>
      <c r="F88" s="252" t="s">
        <v>240</v>
      </c>
      <c r="G88" s="252" t="s">
        <v>315</v>
      </c>
      <c r="H88" s="252"/>
      <c r="I88" s="252" t="s">
        <v>330</v>
      </c>
      <c r="J88" s="252"/>
      <c r="K88" s="253">
        <v>0</v>
      </c>
      <c r="L88" s="252" t="s">
        <v>28</v>
      </c>
      <c r="M88" s="256">
        <v>135</v>
      </c>
      <c r="N88" s="254">
        <v>56</v>
      </c>
      <c r="O88" s="254">
        <v>79</v>
      </c>
    </row>
    <row r="89" spans="1:15">
      <c r="A89" s="251">
        <v>16639</v>
      </c>
      <c r="B89" s="252">
        <v>73</v>
      </c>
      <c r="C89" s="252">
        <v>1931</v>
      </c>
      <c r="D89" s="252">
        <v>35872</v>
      </c>
      <c r="E89" s="252"/>
      <c r="F89" s="252" t="s">
        <v>240</v>
      </c>
      <c r="G89" s="252" t="s">
        <v>315</v>
      </c>
      <c r="H89" s="252"/>
      <c r="I89" s="252" t="s">
        <v>331</v>
      </c>
      <c r="J89" s="252"/>
      <c r="K89" s="253">
        <v>0</v>
      </c>
      <c r="L89" s="252" t="s">
        <v>28</v>
      </c>
      <c r="M89" s="256">
        <v>86</v>
      </c>
      <c r="N89" s="254">
        <v>40</v>
      </c>
      <c r="O89" s="254">
        <v>46</v>
      </c>
    </row>
    <row r="90" spans="1:15">
      <c r="A90" s="251">
        <v>16640</v>
      </c>
      <c r="B90" s="252">
        <v>73</v>
      </c>
      <c r="C90" s="252">
        <v>1931</v>
      </c>
      <c r="D90" s="252">
        <v>35873</v>
      </c>
      <c r="E90" s="252"/>
      <c r="F90" s="252" t="s">
        <v>240</v>
      </c>
      <c r="G90" s="252" t="s">
        <v>315</v>
      </c>
      <c r="H90" s="252"/>
      <c r="I90" s="252" t="s">
        <v>332</v>
      </c>
      <c r="J90" s="252"/>
      <c r="K90" s="253">
        <v>0</v>
      </c>
      <c r="L90" s="252" t="s">
        <v>28</v>
      </c>
      <c r="M90" s="256">
        <v>17</v>
      </c>
      <c r="N90" s="254">
        <v>8</v>
      </c>
      <c r="O90" s="254">
        <v>9</v>
      </c>
    </row>
    <row r="91" spans="1:15">
      <c r="A91" s="251">
        <v>16641</v>
      </c>
      <c r="B91" s="252">
        <v>73</v>
      </c>
      <c r="C91" s="252">
        <v>1931</v>
      </c>
      <c r="D91" s="252">
        <v>35874</v>
      </c>
      <c r="E91" s="252"/>
      <c r="F91" s="252" t="s">
        <v>240</v>
      </c>
      <c r="G91" s="252" t="s">
        <v>315</v>
      </c>
      <c r="H91" s="252"/>
      <c r="I91" s="252" t="s">
        <v>333</v>
      </c>
      <c r="J91" s="252"/>
      <c r="K91" s="253">
        <v>0</v>
      </c>
      <c r="L91" s="252" t="s">
        <v>28</v>
      </c>
      <c r="M91" s="256">
        <v>489</v>
      </c>
      <c r="N91" s="254">
        <v>457</v>
      </c>
      <c r="O91" s="254">
        <v>32</v>
      </c>
    </row>
    <row r="92" spans="1:15">
      <c r="A92" s="251">
        <v>16642</v>
      </c>
      <c r="B92" s="252">
        <v>73</v>
      </c>
      <c r="C92" s="252">
        <v>1931</v>
      </c>
      <c r="D92" s="252">
        <v>35875</v>
      </c>
      <c r="E92" s="252"/>
      <c r="F92" s="252" t="s">
        <v>240</v>
      </c>
      <c r="G92" s="252" t="s">
        <v>315</v>
      </c>
      <c r="H92" s="252"/>
      <c r="I92" s="252" t="s">
        <v>334</v>
      </c>
      <c r="J92" s="252"/>
      <c r="K92" s="253">
        <v>0</v>
      </c>
      <c r="L92" s="252" t="s">
        <v>28</v>
      </c>
      <c r="M92" s="256">
        <v>244</v>
      </c>
      <c r="N92" s="254">
        <v>147</v>
      </c>
      <c r="O92" s="254">
        <v>97</v>
      </c>
    </row>
    <row r="93" spans="1:15">
      <c r="A93" s="251">
        <v>16643</v>
      </c>
      <c r="B93" s="252">
        <v>73</v>
      </c>
      <c r="C93" s="252">
        <v>1931</v>
      </c>
      <c r="D93" s="252">
        <v>35876</v>
      </c>
      <c r="E93" s="252"/>
      <c r="F93" s="252" t="s">
        <v>240</v>
      </c>
      <c r="G93" s="252" t="s">
        <v>315</v>
      </c>
      <c r="H93" s="252"/>
      <c r="I93" s="252" t="s">
        <v>335</v>
      </c>
      <c r="J93" s="252"/>
      <c r="K93" s="253">
        <v>0</v>
      </c>
      <c r="L93" s="252" t="s">
        <v>28</v>
      </c>
      <c r="M93" s="256">
        <v>56</v>
      </c>
      <c r="N93" s="254">
        <v>31</v>
      </c>
      <c r="O93" s="254">
        <v>25</v>
      </c>
    </row>
    <row r="94" spans="1:15">
      <c r="A94" s="248">
        <v>31303</v>
      </c>
      <c r="B94" s="248">
        <v>73</v>
      </c>
      <c r="C94" s="248">
        <v>1931</v>
      </c>
      <c r="D94" s="248">
        <v>35851</v>
      </c>
      <c r="E94" s="248">
        <v>90618</v>
      </c>
      <c r="F94" s="248" t="s">
        <v>240</v>
      </c>
      <c r="G94" s="248" t="s">
        <v>315</v>
      </c>
      <c r="H94" s="248" t="s">
        <v>336</v>
      </c>
      <c r="I94" s="248"/>
      <c r="J94" s="248" t="s">
        <v>337</v>
      </c>
      <c r="K94" s="249">
        <v>1</v>
      </c>
      <c r="L94" s="248" t="s">
        <v>338</v>
      </c>
      <c r="M94" s="255">
        <v>977</v>
      </c>
      <c r="N94" s="250">
        <v>774</v>
      </c>
      <c r="O94" s="250">
        <v>203</v>
      </c>
    </row>
    <row r="95" spans="1:15">
      <c r="A95" s="248">
        <v>31304</v>
      </c>
      <c r="B95" s="248">
        <v>73</v>
      </c>
      <c r="C95" s="248">
        <v>1931</v>
      </c>
      <c r="D95" s="248">
        <v>35851</v>
      </c>
      <c r="E95" s="248">
        <v>90619</v>
      </c>
      <c r="F95" s="248" t="s">
        <v>240</v>
      </c>
      <c r="G95" s="248" t="s">
        <v>315</v>
      </c>
      <c r="H95" s="248" t="s">
        <v>336</v>
      </c>
      <c r="I95" s="248"/>
      <c r="J95" s="248" t="s">
        <v>339</v>
      </c>
      <c r="K95" s="249">
        <v>1</v>
      </c>
      <c r="L95" s="248" t="s">
        <v>338</v>
      </c>
      <c r="M95" s="255">
        <v>314</v>
      </c>
      <c r="N95" s="250">
        <v>144</v>
      </c>
      <c r="O95" s="250">
        <v>170</v>
      </c>
    </row>
    <row r="96" spans="1:15">
      <c r="A96" s="248">
        <v>31305</v>
      </c>
      <c r="B96" s="248">
        <v>73</v>
      </c>
      <c r="C96" s="248">
        <v>1931</v>
      </c>
      <c r="D96" s="248">
        <v>35851</v>
      </c>
      <c r="E96" s="248">
        <v>100307</v>
      </c>
      <c r="F96" s="248" t="s">
        <v>240</v>
      </c>
      <c r="G96" s="248" t="s">
        <v>315</v>
      </c>
      <c r="H96" s="248" t="s">
        <v>336</v>
      </c>
      <c r="I96" s="248"/>
      <c r="J96" s="248" t="s">
        <v>340</v>
      </c>
      <c r="K96" s="249">
        <v>1</v>
      </c>
      <c r="L96" s="248" t="s">
        <v>338</v>
      </c>
      <c r="M96" s="255">
        <v>632</v>
      </c>
      <c r="N96" s="250">
        <v>304</v>
      </c>
      <c r="O96" s="250">
        <v>328</v>
      </c>
    </row>
    <row r="97" spans="1:15">
      <c r="A97" s="248">
        <v>31306</v>
      </c>
      <c r="B97" s="248">
        <v>73</v>
      </c>
      <c r="C97" s="248">
        <v>1931</v>
      </c>
      <c r="D97" s="248">
        <v>35851</v>
      </c>
      <c r="E97" s="248">
        <v>90620</v>
      </c>
      <c r="F97" s="248" t="s">
        <v>240</v>
      </c>
      <c r="G97" s="248" t="s">
        <v>315</v>
      </c>
      <c r="H97" s="248" t="s">
        <v>336</v>
      </c>
      <c r="I97" s="248"/>
      <c r="J97" s="248" t="s">
        <v>245</v>
      </c>
      <c r="K97" s="249">
        <v>1</v>
      </c>
      <c r="L97" s="248" t="s">
        <v>338</v>
      </c>
      <c r="M97" s="255">
        <v>307</v>
      </c>
      <c r="N97" s="250">
        <v>156</v>
      </c>
      <c r="O97" s="250">
        <v>151</v>
      </c>
    </row>
    <row r="98" spans="1:15">
      <c r="A98" s="248">
        <v>31307</v>
      </c>
      <c r="B98" s="248">
        <v>73</v>
      </c>
      <c r="C98" s="248">
        <v>1403</v>
      </c>
      <c r="D98" s="248">
        <v>35878</v>
      </c>
      <c r="E98" s="248">
        <v>90621</v>
      </c>
      <c r="F98" s="248" t="s">
        <v>240</v>
      </c>
      <c r="G98" s="248" t="s">
        <v>211</v>
      </c>
      <c r="H98" s="248" t="s">
        <v>211</v>
      </c>
      <c r="I98" s="248"/>
      <c r="J98" s="248" t="s">
        <v>341</v>
      </c>
      <c r="K98" s="249">
        <v>1</v>
      </c>
      <c r="L98" s="248" t="s">
        <v>243</v>
      </c>
      <c r="M98" s="255">
        <v>1773</v>
      </c>
      <c r="N98" s="250">
        <v>919</v>
      </c>
      <c r="O98" s="250">
        <v>854</v>
      </c>
    </row>
    <row r="99" spans="1:15">
      <c r="A99" s="248">
        <v>31308</v>
      </c>
      <c r="B99" s="248">
        <v>73</v>
      </c>
      <c r="C99" s="248">
        <v>1403</v>
      </c>
      <c r="D99" s="248">
        <v>35878</v>
      </c>
      <c r="E99" s="248">
        <v>90622</v>
      </c>
      <c r="F99" s="248" t="s">
        <v>240</v>
      </c>
      <c r="G99" s="248" t="s">
        <v>211</v>
      </c>
      <c r="H99" s="248" t="s">
        <v>211</v>
      </c>
      <c r="I99" s="248"/>
      <c r="J99" s="248" t="s">
        <v>342</v>
      </c>
      <c r="K99" s="249">
        <v>1</v>
      </c>
      <c r="L99" s="248" t="s">
        <v>243</v>
      </c>
      <c r="M99" s="255">
        <v>5272</v>
      </c>
      <c r="N99" s="250">
        <v>2587</v>
      </c>
      <c r="O99" s="250">
        <v>2685</v>
      </c>
    </row>
    <row r="100" spans="1:15">
      <c r="A100" s="248">
        <v>31309</v>
      </c>
      <c r="B100" s="248">
        <v>73</v>
      </c>
      <c r="C100" s="248">
        <v>1403</v>
      </c>
      <c r="D100" s="248">
        <v>35878</v>
      </c>
      <c r="E100" s="248">
        <v>90623</v>
      </c>
      <c r="F100" s="248" t="s">
        <v>240</v>
      </c>
      <c r="G100" s="248" t="s">
        <v>211</v>
      </c>
      <c r="H100" s="248" t="s">
        <v>211</v>
      </c>
      <c r="I100" s="248"/>
      <c r="J100" s="248" t="s">
        <v>343</v>
      </c>
      <c r="K100" s="249">
        <v>1</v>
      </c>
      <c r="L100" s="248" t="s">
        <v>243</v>
      </c>
      <c r="M100" s="255">
        <v>5798</v>
      </c>
      <c r="N100" s="250">
        <v>2966</v>
      </c>
      <c r="O100" s="250">
        <v>2832</v>
      </c>
    </row>
    <row r="101" spans="1:15">
      <c r="A101" s="248">
        <v>31310</v>
      </c>
      <c r="B101" s="248">
        <v>73</v>
      </c>
      <c r="C101" s="248">
        <v>1403</v>
      </c>
      <c r="D101" s="248">
        <v>35878</v>
      </c>
      <c r="E101" s="248">
        <v>90624</v>
      </c>
      <c r="F101" s="248" t="s">
        <v>240</v>
      </c>
      <c r="G101" s="248" t="s">
        <v>211</v>
      </c>
      <c r="H101" s="248" t="s">
        <v>211</v>
      </c>
      <c r="I101" s="248"/>
      <c r="J101" s="248" t="s">
        <v>317</v>
      </c>
      <c r="K101" s="249">
        <v>1</v>
      </c>
      <c r="L101" s="248" t="s">
        <v>243</v>
      </c>
      <c r="M101" s="255">
        <v>9744</v>
      </c>
      <c r="N101" s="250">
        <v>4889</v>
      </c>
      <c r="O101" s="250">
        <v>4855</v>
      </c>
    </row>
    <row r="102" spans="1:15">
      <c r="A102" s="248">
        <v>31311</v>
      </c>
      <c r="B102" s="248">
        <v>73</v>
      </c>
      <c r="C102" s="248">
        <v>1403</v>
      </c>
      <c r="D102" s="248">
        <v>35878</v>
      </c>
      <c r="E102" s="248">
        <v>90625</v>
      </c>
      <c r="F102" s="248" t="s">
        <v>240</v>
      </c>
      <c r="G102" s="248" t="s">
        <v>211</v>
      </c>
      <c r="H102" s="248" t="s">
        <v>211</v>
      </c>
      <c r="I102" s="248"/>
      <c r="J102" s="248" t="s">
        <v>344</v>
      </c>
      <c r="K102" s="249">
        <v>1</v>
      </c>
      <c r="L102" s="248" t="s">
        <v>243</v>
      </c>
      <c r="M102" s="255">
        <v>4957</v>
      </c>
      <c r="N102" s="250">
        <v>2511</v>
      </c>
      <c r="O102" s="250">
        <v>2446</v>
      </c>
    </row>
    <row r="103" spans="1:15">
      <c r="A103" s="251">
        <v>16644</v>
      </c>
      <c r="B103" s="252">
        <v>73</v>
      </c>
      <c r="C103" s="252">
        <v>1403</v>
      </c>
      <c r="D103" s="252">
        <v>35928</v>
      </c>
      <c r="E103" s="252"/>
      <c r="F103" s="252" t="s">
        <v>240</v>
      </c>
      <c r="G103" s="252" t="s">
        <v>211</v>
      </c>
      <c r="H103" s="252"/>
      <c r="I103" s="252" t="s">
        <v>345</v>
      </c>
      <c r="J103" s="252"/>
      <c r="K103" s="253">
        <v>0</v>
      </c>
      <c r="L103" s="252" t="s">
        <v>28</v>
      </c>
      <c r="M103" s="256">
        <v>401</v>
      </c>
      <c r="N103" s="254">
        <v>195</v>
      </c>
      <c r="O103" s="254">
        <v>206</v>
      </c>
    </row>
    <row r="104" spans="1:15">
      <c r="A104" s="251">
        <v>16645</v>
      </c>
      <c r="B104" s="252">
        <v>73</v>
      </c>
      <c r="C104" s="252">
        <v>1403</v>
      </c>
      <c r="D104" s="252">
        <v>35879</v>
      </c>
      <c r="E104" s="252"/>
      <c r="F104" s="252" t="s">
        <v>240</v>
      </c>
      <c r="G104" s="252" t="s">
        <v>211</v>
      </c>
      <c r="H104" s="252"/>
      <c r="I104" s="252" t="s">
        <v>346</v>
      </c>
      <c r="J104" s="252"/>
      <c r="K104" s="253">
        <v>0</v>
      </c>
      <c r="L104" s="252" t="s">
        <v>28</v>
      </c>
      <c r="M104" s="256">
        <v>580</v>
      </c>
      <c r="N104" s="254">
        <v>278</v>
      </c>
      <c r="O104" s="254">
        <v>302</v>
      </c>
    </row>
    <row r="105" spans="1:15">
      <c r="A105" s="251">
        <v>16646</v>
      </c>
      <c r="B105" s="252">
        <v>73</v>
      </c>
      <c r="C105" s="252">
        <v>1403</v>
      </c>
      <c r="D105" s="252">
        <v>35909</v>
      </c>
      <c r="E105" s="252"/>
      <c r="F105" s="252" t="s">
        <v>240</v>
      </c>
      <c r="G105" s="252" t="s">
        <v>211</v>
      </c>
      <c r="H105" s="252"/>
      <c r="I105" s="252" t="s">
        <v>347</v>
      </c>
      <c r="J105" s="252"/>
      <c r="K105" s="253">
        <v>0</v>
      </c>
      <c r="L105" s="252" t="s">
        <v>28</v>
      </c>
      <c r="M105" s="256">
        <v>462</v>
      </c>
      <c r="N105" s="254">
        <v>211</v>
      </c>
      <c r="O105" s="254">
        <v>251</v>
      </c>
    </row>
    <row r="106" spans="1:15">
      <c r="A106" s="251">
        <v>16647</v>
      </c>
      <c r="B106" s="252">
        <v>73</v>
      </c>
      <c r="C106" s="252">
        <v>1403</v>
      </c>
      <c r="D106" s="252">
        <v>35929</v>
      </c>
      <c r="E106" s="252"/>
      <c r="F106" s="252" t="s">
        <v>240</v>
      </c>
      <c r="G106" s="252" t="s">
        <v>211</v>
      </c>
      <c r="H106" s="252"/>
      <c r="I106" s="252" t="s">
        <v>348</v>
      </c>
      <c r="J106" s="252"/>
      <c r="K106" s="253">
        <v>0</v>
      </c>
      <c r="L106" s="252" t="s">
        <v>28</v>
      </c>
      <c r="M106" s="256">
        <v>1064</v>
      </c>
      <c r="N106" s="254">
        <v>520</v>
      </c>
      <c r="O106" s="254">
        <v>544</v>
      </c>
    </row>
    <row r="107" spans="1:15">
      <c r="A107" s="251">
        <v>16648</v>
      </c>
      <c r="B107" s="252">
        <v>73</v>
      </c>
      <c r="C107" s="252">
        <v>1403</v>
      </c>
      <c r="D107" s="252">
        <v>35930</v>
      </c>
      <c r="E107" s="252"/>
      <c r="F107" s="252" t="s">
        <v>240</v>
      </c>
      <c r="G107" s="252" t="s">
        <v>211</v>
      </c>
      <c r="H107" s="252"/>
      <c r="I107" s="252" t="s">
        <v>349</v>
      </c>
      <c r="J107" s="252"/>
      <c r="K107" s="253">
        <v>0</v>
      </c>
      <c r="L107" s="252" t="s">
        <v>28</v>
      </c>
      <c r="M107" s="256">
        <v>747</v>
      </c>
      <c r="N107" s="254">
        <v>370</v>
      </c>
      <c r="O107" s="254">
        <v>377</v>
      </c>
    </row>
    <row r="108" spans="1:15">
      <c r="A108" s="251">
        <v>16649</v>
      </c>
      <c r="B108" s="252">
        <v>73</v>
      </c>
      <c r="C108" s="252">
        <v>1403</v>
      </c>
      <c r="D108" s="252">
        <v>35910</v>
      </c>
      <c r="E108" s="252"/>
      <c r="F108" s="252" t="s">
        <v>240</v>
      </c>
      <c r="G108" s="252" t="s">
        <v>211</v>
      </c>
      <c r="H108" s="252"/>
      <c r="I108" s="252" t="s">
        <v>350</v>
      </c>
      <c r="J108" s="252"/>
      <c r="K108" s="253">
        <v>0</v>
      </c>
      <c r="L108" s="252" t="s">
        <v>28</v>
      </c>
      <c r="M108" s="256">
        <v>126</v>
      </c>
      <c r="N108" s="254">
        <v>61</v>
      </c>
      <c r="O108" s="254">
        <v>65</v>
      </c>
    </row>
    <row r="109" spans="1:15">
      <c r="A109" s="251">
        <v>16650</v>
      </c>
      <c r="B109" s="252">
        <v>73</v>
      </c>
      <c r="C109" s="252">
        <v>1403</v>
      </c>
      <c r="D109" s="252">
        <v>35880</v>
      </c>
      <c r="E109" s="252"/>
      <c r="F109" s="252" t="s">
        <v>240</v>
      </c>
      <c r="G109" s="252" t="s">
        <v>211</v>
      </c>
      <c r="H109" s="252"/>
      <c r="I109" s="252" t="s">
        <v>351</v>
      </c>
      <c r="J109" s="252"/>
      <c r="K109" s="253">
        <v>0</v>
      </c>
      <c r="L109" s="252" t="s">
        <v>28</v>
      </c>
      <c r="M109" s="256">
        <v>109</v>
      </c>
      <c r="N109" s="254">
        <v>57</v>
      </c>
      <c r="O109" s="254">
        <v>52</v>
      </c>
    </row>
    <row r="110" spans="1:15">
      <c r="A110" s="251">
        <v>16651</v>
      </c>
      <c r="B110" s="252">
        <v>73</v>
      </c>
      <c r="C110" s="252">
        <v>1403</v>
      </c>
      <c r="D110" s="252">
        <v>35881</v>
      </c>
      <c r="E110" s="252"/>
      <c r="F110" s="252" t="s">
        <v>240</v>
      </c>
      <c r="G110" s="252" t="s">
        <v>211</v>
      </c>
      <c r="H110" s="252"/>
      <c r="I110" s="252" t="s">
        <v>352</v>
      </c>
      <c r="J110" s="252"/>
      <c r="K110" s="253">
        <v>0</v>
      </c>
      <c r="L110" s="252" t="s">
        <v>28</v>
      </c>
      <c r="M110" s="256">
        <v>167</v>
      </c>
      <c r="N110" s="254">
        <v>90</v>
      </c>
      <c r="O110" s="254">
        <v>77</v>
      </c>
    </row>
    <row r="111" spans="1:15">
      <c r="A111" s="251">
        <v>16652</v>
      </c>
      <c r="B111" s="252">
        <v>73</v>
      </c>
      <c r="C111" s="252">
        <v>1403</v>
      </c>
      <c r="D111" s="252">
        <v>35911</v>
      </c>
      <c r="E111" s="252"/>
      <c r="F111" s="252" t="s">
        <v>240</v>
      </c>
      <c r="G111" s="252" t="s">
        <v>211</v>
      </c>
      <c r="H111" s="252"/>
      <c r="I111" s="252" t="s">
        <v>353</v>
      </c>
      <c r="J111" s="252"/>
      <c r="K111" s="253">
        <v>0</v>
      </c>
      <c r="L111" s="252" t="s">
        <v>28</v>
      </c>
      <c r="M111" s="256">
        <v>366</v>
      </c>
      <c r="N111" s="254">
        <v>188</v>
      </c>
      <c r="O111" s="254">
        <v>178</v>
      </c>
    </row>
    <row r="112" spans="1:15">
      <c r="A112" s="251">
        <v>16653</v>
      </c>
      <c r="B112" s="252">
        <v>73</v>
      </c>
      <c r="C112" s="252">
        <v>1403</v>
      </c>
      <c r="D112" s="252">
        <v>35931</v>
      </c>
      <c r="E112" s="252"/>
      <c r="F112" s="252" t="s">
        <v>240</v>
      </c>
      <c r="G112" s="252" t="s">
        <v>211</v>
      </c>
      <c r="H112" s="252"/>
      <c r="I112" s="252" t="s">
        <v>354</v>
      </c>
      <c r="J112" s="252"/>
      <c r="K112" s="253">
        <v>0</v>
      </c>
      <c r="L112" s="252" t="s">
        <v>28</v>
      </c>
      <c r="M112" s="256">
        <v>1907</v>
      </c>
      <c r="N112" s="254">
        <v>921</v>
      </c>
      <c r="O112" s="254">
        <v>986</v>
      </c>
    </row>
    <row r="113" spans="1:15">
      <c r="A113" s="251">
        <v>16654</v>
      </c>
      <c r="B113" s="252">
        <v>73</v>
      </c>
      <c r="C113" s="252">
        <v>1403</v>
      </c>
      <c r="D113" s="252">
        <v>35912</v>
      </c>
      <c r="E113" s="252"/>
      <c r="F113" s="252" t="s">
        <v>240</v>
      </c>
      <c r="G113" s="252" t="s">
        <v>211</v>
      </c>
      <c r="H113" s="252"/>
      <c r="I113" s="252" t="s">
        <v>355</v>
      </c>
      <c r="J113" s="252"/>
      <c r="K113" s="253">
        <v>0</v>
      </c>
      <c r="L113" s="252" t="s">
        <v>28</v>
      </c>
      <c r="M113" s="256">
        <v>176</v>
      </c>
      <c r="N113" s="254">
        <v>86</v>
      </c>
      <c r="O113" s="254">
        <v>90</v>
      </c>
    </row>
    <row r="114" spans="1:15">
      <c r="A114" s="251">
        <v>16655</v>
      </c>
      <c r="B114" s="252">
        <v>73</v>
      </c>
      <c r="C114" s="252">
        <v>1403</v>
      </c>
      <c r="D114" s="252">
        <v>35913</v>
      </c>
      <c r="E114" s="252"/>
      <c r="F114" s="252" t="s">
        <v>240</v>
      </c>
      <c r="G114" s="252" t="s">
        <v>211</v>
      </c>
      <c r="H114" s="252"/>
      <c r="I114" s="252" t="s">
        <v>356</v>
      </c>
      <c r="J114" s="252"/>
      <c r="K114" s="253">
        <v>0</v>
      </c>
      <c r="L114" s="252" t="s">
        <v>28</v>
      </c>
      <c r="M114" s="256">
        <v>124</v>
      </c>
      <c r="N114" s="254">
        <v>61</v>
      </c>
      <c r="O114" s="254">
        <v>63</v>
      </c>
    </row>
    <row r="115" spans="1:15">
      <c r="A115" s="251">
        <v>16656</v>
      </c>
      <c r="B115" s="252">
        <v>73</v>
      </c>
      <c r="C115" s="252">
        <v>1403</v>
      </c>
      <c r="D115" s="252">
        <v>35882</v>
      </c>
      <c r="E115" s="252"/>
      <c r="F115" s="252" t="s">
        <v>240</v>
      </c>
      <c r="G115" s="252" t="s">
        <v>211</v>
      </c>
      <c r="H115" s="252"/>
      <c r="I115" s="252" t="s">
        <v>291</v>
      </c>
      <c r="J115" s="252"/>
      <c r="K115" s="253">
        <v>0</v>
      </c>
      <c r="L115" s="252" t="s">
        <v>28</v>
      </c>
      <c r="M115" s="256">
        <v>534</v>
      </c>
      <c r="N115" s="254">
        <v>279</v>
      </c>
      <c r="O115" s="254">
        <v>255</v>
      </c>
    </row>
    <row r="116" spans="1:15">
      <c r="A116" s="251">
        <v>16657</v>
      </c>
      <c r="B116" s="252">
        <v>73</v>
      </c>
      <c r="C116" s="252">
        <v>1403</v>
      </c>
      <c r="D116" s="252">
        <v>35914</v>
      </c>
      <c r="E116" s="252"/>
      <c r="F116" s="252" t="s">
        <v>240</v>
      </c>
      <c r="G116" s="252" t="s">
        <v>211</v>
      </c>
      <c r="H116" s="252"/>
      <c r="I116" s="252" t="s">
        <v>357</v>
      </c>
      <c r="J116" s="252"/>
      <c r="K116" s="253">
        <v>0</v>
      </c>
      <c r="L116" s="252" t="s">
        <v>28</v>
      </c>
      <c r="M116" s="256">
        <v>824</v>
      </c>
      <c r="N116" s="254">
        <v>403</v>
      </c>
      <c r="O116" s="254">
        <v>421</v>
      </c>
    </row>
    <row r="117" spans="1:15">
      <c r="A117" s="251">
        <v>16658</v>
      </c>
      <c r="B117" s="252">
        <v>73</v>
      </c>
      <c r="C117" s="252">
        <v>1403</v>
      </c>
      <c r="D117" s="252">
        <v>35883</v>
      </c>
      <c r="E117" s="252"/>
      <c r="F117" s="252" t="s">
        <v>240</v>
      </c>
      <c r="G117" s="252" t="s">
        <v>211</v>
      </c>
      <c r="H117" s="252"/>
      <c r="I117" s="252" t="s">
        <v>358</v>
      </c>
      <c r="J117" s="252"/>
      <c r="K117" s="253">
        <v>0</v>
      </c>
      <c r="L117" s="252" t="s">
        <v>28</v>
      </c>
      <c r="M117" s="256">
        <v>1068</v>
      </c>
      <c r="N117" s="254">
        <v>516</v>
      </c>
      <c r="O117" s="254">
        <v>552</v>
      </c>
    </row>
    <row r="118" spans="1:15">
      <c r="A118" s="251">
        <v>16659</v>
      </c>
      <c r="B118" s="252">
        <v>73</v>
      </c>
      <c r="C118" s="252">
        <v>1403</v>
      </c>
      <c r="D118" s="252">
        <v>35932</v>
      </c>
      <c r="E118" s="252"/>
      <c r="F118" s="252" t="s">
        <v>240</v>
      </c>
      <c r="G118" s="252" t="s">
        <v>211</v>
      </c>
      <c r="H118" s="252"/>
      <c r="I118" s="252" t="s">
        <v>359</v>
      </c>
      <c r="J118" s="252"/>
      <c r="K118" s="253">
        <v>0</v>
      </c>
      <c r="L118" s="252" t="s">
        <v>28</v>
      </c>
      <c r="M118" s="256">
        <v>146</v>
      </c>
      <c r="N118" s="254">
        <v>74</v>
      </c>
      <c r="O118" s="254">
        <v>72</v>
      </c>
    </row>
    <row r="119" spans="1:15">
      <c r="A119" s="251">
        <v>16660</v>
      </c>
      <c r="B119" s="252">
        <v>73</v>
      </c>
      <c r="C119" s="252">
        <v>1403</v>
      </c>
      <c r="D119" s="252">
        <v>35915</v>
      </c>
      <c r="E119" s="252"/>
      <c r="F119" s="252" t="s">
        <v>240</v>
      </c>
      <c r="G119" s="252" t="s">
        <v>211</v>
      </c>
      <c r="H119" s="252"/>
      <c r="I119" s="252" t="s">
        <v>360</v>
      </c>
      <c r="J119" s="252"/>
      <c r="K119" s="253">
        <v>0</v>
      </c>
      <c r="L119" s="252" t="s">
        <v>28</v>
      </c>
      <c r="M119" s="256">
        <v>411</v>
      </c>
      <c r="N119" s="254">
        <v>207</v>
      </c>
      <c r="O119" s="254">
        <v>204</v>
      </c>
    </row>
    <row r="120" spans="1:15">
      <c r="A120" s="251">
        <v>16661</v>
      </c>
      <c r="B120" s="252">
        <v>73</v>
      </c>
      <c r="C120" s="252">
        <v>1403</v>
      </c>
      <c r="D120" s="252">
        <v>35908</v>
      </c>
      <c r="E120" s="252"/>
      <c r="F120" s="252" t="s">
        <v>240</v>
      </c>
      <c r="G120" s="252" t="s">
        <v>211</v>
      </c>
      <c r="H120" s="252"/>
      <c r="I120" s="252" t="s">
        <v>361</v>
      </c>
      <c r="J120" s="252"/>
      <c r="K120" s="253">
        <v>0</v>
      </c>
      <c r="L120" s="252" t="s">
        <v>28</v>
      </c>
      <c r="M120" s="256">
        <v>173</v>
      </c>
      <c r="N120" s="254">
        <v>100</v>
      </c>
      <c r="O120" s="254">
        <v>73</v>
      </c>
    </row>
    <row r="121" spans="1:15">
      <c r="A121" s="251">
        <v>16662</v>
      </c>
      <c r="B121" s="252">
        <v>73</v>
      </c>
      <c r="C121" s="252">
        <v>1403</v>
      </c>
      <c r="D121" s="252">
        <v>35884</v>
      </c>
      <c r="E121" s="252"/>
      <c r="F121" s="252" t="s">
        <v>240</v>
      </c>
      <c r="G121" s="252" t="s">
        <v>211</v>
      </c>
      <c r="H121" s="252"/>
      <c r="I121" s="252" t="s">
        <v>362</v>
      </c>
      <c r="J121" s="252"/>
      <c r="K121" s="253">
        <v>0</v>
      </c>
      <c r="L121" s="252" t="s">
        <v>28</v>
      </c>
      <c r="M121" s="256">
        <v>68</v>
      </c>
      <c r="N121" s="254">
        <v>39</v>
      </c>
      <c r="O121" s="254">
        <v>29</v>
      </c>
    </row>
    <row r="122" spans="1:15">
      <c r="A122" s="251">
        <v>16663</v>
      </c>
      <c r="B122" s="252">
        <v>73</v>
      </c>
      <c r="C122" s="252">
        <v>1403</v>
      </c>
      <c r="D122" s="252">
        <v>35916</v>
      </c>
      <c r="E122" s="252"/>
      <c r="F122" s="252" t="s">
        <v>240</v>
      </c>
      <c r="G122" s="252" t="s">
        <v>211</v>
      </c>
      <c r="H122" s="252"/>
      <c r="I122" s="252" t="s">
        <v>363</v>
      </c>
      <c r="J122" s="252"/>
      <c r="K122" s="253">
        <v>0</v>
      </c>
      <c r="L122" s="252" t="s">
        <v>28</v>
      </c>
      <c r="M122" s="256">
        <v>72</v>
      </c>
      <c r="N122" s="254">
        <v>32</v>
      </c>
      <c r="O122" s="254">
        <v>40</v>
      </c>
    </row>
    <row r="123" spans="1:15">
      <c r="A123" s="251">
        <v>16664</v>
      </c>
      <c r="B123" s="252">
        <v>73</v>
      </c>
      <c r="C123" s="252">
        <v>1403</v>
      </c>
      <c r="D123" s="252">
        <v>35918</v>
      </c>
      <c r="E123" s="252"/>
      <c r="F123" s="252" t="s">
        <v>240</v>
      </c>
      <c r="G123" s="252" t="s">
        <v>211</v>
      </c>
      <c r="H123" s="252"/>
      <c r="I123" s="252" t="s">
        <v>364</v>
      </c>
      <c r="J123" s="252"/>
      <c r="K123" s="253">
        <v>0</v>
      </c>
      <c r="L123" s="252" t="s">
        <v>28</v>
      </c>
      <c r="M123" s="256">
        <v>202</v>
      </c>
      <c r="N123" s="254">
        <v>118</v>
      </c>
      <c r="O123" s="254">
        <v>84</v>
      </c>
    </row>
    <row r="124" spans="1:15">
      <c r="A124" s="251">
        <v>16665</v>
      </c>
      <c r="B124" s="252">
        <v>73</v>
      </c>
      <c r="C124" s="252">
        <v>1403</v>
      </c>
      <c r="D124" s="252">
        <v>35885</v>
      </c>
      <c r="E124" s="252"/>
      <c r="F124" s="252" t="s">
        <v>240</v>
      </c>
      <c r="G124" s="252" t="s">
        <v>211</v>
      </c>
      <c r="H124" s="252"/>
      <c r="I124" s="252" t="s">
        <v>365</v>
      </c>
      <c r="J124" s="252"/>
      <c r="K124" s="253">
        <v>0</v>
      </c>
      <c r="L124" s="252" t="s">
        <v>28</v>
      </c>
      <c r="M124" s="256">
        <v>439</v>
      </c>
      <c r="N124" s="254">
        <v>203</v>
      </c>
      <c r="O124" s="254">
        <v>236</v>
      </c>
    </row>
    <row r="125" spans="1:15">
      <c r="A125" s="251">
        <v>16666</v>
      </c>
      <c r="B125" s="252">
        <v>73</v>
      </c>
      <c r="C125" s="252">
        <v>1403</v>
      </c>
      <c r="D125" s="252">
        <v>35919</v>
      </c>
      <c r="E125" s="252"/>
      <c r="F125" s="252" t="s">
        <v>240</v>
      </c>
      <c r="G125" s="252" t="s">
        <v>211</v>
      </c>
      <c r="H125" s="252"/>
      <c r="I125" s="252" t="s">
        <v>366</v>
      </c>
      <c r="J125" s="252"/>
      <c r="K125" s="253">
        <v>0</v>
      </c>
      <c r="L125" s="252" t="s">
        <v>28</v>
      </c>
      <c r="M125" s="256">
        <v>162</v>
      </c>
      <c r="N125" s="254">
        <v>87</v>
      </c>
      <c r="O125" s="254">
        <v>75</v>
      </c>
    </row>
    <row r="126" spans="1:15">
      <c r="A126" s="251">
        <v>16667</v>
      </c>
      <c r="B126" s="252">
        <v>73</v>
      </c>
      <c r="C126" s="252">
        <v>1403</v>
      </c>
      <c r="D126" s="252">
        <v>35920</v>
      </c>
      <c r="E126" s="252"/>
      <c r="F126" s="252" t="s">
        <v>240</v>
      </c>
      <c r="G126" s="252" t="s">
        <v>211</v>
      </c>
      <c r="H126" s="252"/>
      <c r="I126" s="252" t="s">
        <v>367</v>
      </c>
      <c r="J126" s="252"/>
      <c r="K126" s="253">
        <v>0</v>
      </c>
      <c r="L126" s="252" t="s">
        <v>28</v>
      </c>
      <c r="M126" s="256">
        <v>299</v>
      </c>
      <c r="N126" s="254">
        <v>155</v>
      </c>
      <c r="O126" s="254">
        <v>144</v>
      </c>
    </row>
    <row r="127" spans="1:15">
      <c r="A127" s="251">
        <v>16668</v>
      </c>
      <c r="B127" s="252">
        <v>73</v>
      </c>
      <c r="C127" s="252">
        <v>1403</v>
      </c>
      <c r="D127" s="252">
        <v>35933</v>
      </c>
      <c r="E127" s="252"/>
      <c r="F127" s="252" t="s">
        <v>240</v>
      </c>
      <c r="G127" s="252" t="s">
        <v>211</v>
      </c>
      <c r="H127" s="252"/>
      <c r="I127" s="252" t="s">
        <v>368</v>
      </c>
      <c r="J127" s="252"/>
      <c r="K127" s="253">
        <v>0</v>
      </c>
      <c r="L127" s="252" t="s">
        <v>28</v>
      </c>
      <c r="M127" s="256">
        <v>342</v>
      </c>
      <c r="N127" s="254">
        <v>188</v>
      </c>
      <c r="O127" s="254">
        <v>154</v>
      </c>
    </row>
    <row r="128" spans="1:15">
      <c r="A128" s="251">
        <v>16669</v>
      </c>
      <c r="B128" s="252">
        <v>73</v>
      </c>
      <c r="C128" s="252">
        <v>1403</v>
      </c>
      <c r="D128" s="252">
        <v>35934</v>
      </c>
      <c r="E128" s="252"/>
      <c r="F128" s="252" t="s">
        <v>240</v>
      </c>
      <c r="G128" s="252" t="s">
        <v>211</v>
      </c>
      <c r="H128" s="252"/>
      <c r="I128" s="252" t="s">
        <v>369</v>
      </c>
      <c r="J128" s="252"/>
      <c r="K128" s="253">
        <v>0</v>
      </c>
      <c r="L128" s="252" t="s">
        <v>28</v>
      </c>
      <c r="M128" s="256">
        <v>813</v>
      </c>
      <c r="N128" s="254">
        <v>359</v>
      </c>
      <c r="O128" s="254">
        <v>454</v>
      </c>
    </row>
    <row r="129" spans="1:15">
      <c r="A129" s="251">
        <v>16670</v>
      </c>
      <c r="B129" s="252">
        <v>73</v>
      </c>
      <c r="C129" s="252">
        <v>1403</v>
      </c>
      <c r="D129" s="252">
        <v>35935</v>
      </c>
      <c r="E129" s="252"/>
      <c r="F129" s="252" t="s">
        <v>240</v>
      </c>
      <c r="G129" s="252" t="s">
        <v>211</v>
      </c>
      <c r="H129" s="252"/>
      <c r="I129" s="252" t="s">
        <v>370</v>
      </c>
      <c r="J129" s="252"/>
      <c r="K129" s="253">
        <v>0</v>
      </c>
      <c r="L129" s="252" t="s">
        <v>28</v>
      </c>
      <c r="M129" s="256">
        <v>890</v>
      </c>
      <c r="N129" s="254">
        <v>562</v>
      </c>
      <c r="O129" s="254">
        <v>328</v>
      </c>
    </row>
    <row r="130" spans="1:15">
      <c r="A130" s="251">
        <v>16671</v>
      </c>
      <c r="B130" s="252">
        <v>73</v>
      </c>
      <c r="C130" s="252">
        <v>1403</v>
      </c>
      <c r="D130" s="252">
        <v>35936</v>
      </c>
      <c r="E130" s="252"/>
      <c r="F130" s="252" t="s">
        <v>240</v>
      </c>
      <c r="G130" s="252" t="s">
        <v>211</v>
      </c>
      <c r="H130" s="252"/>
      <c r="I130" s="252" t="s">
        <v>304</v>
      </c>
      <c r="J130" s="252"/>
      <c r="K130" s="253">
        <v>0</v>
      </c>
      <c r="L130" s="252" t="s">
        <v>28</v>
      </c>
      <c r="M130" s="256">
        <v>304</v>
      </c>
      <c r="N130" s="254">
        <v>151</v>
      </c>
      <c r="O130" s="254">
        <v>153</v>
      </c>
    </row>
    <row r="131" spans="1:15">
      <c r="A131" s="251">
        <v>16672</v>
      </c>
      <c r="B131" s="252">
        <v>73</v>
      </c>
      <c r="C131" s="252">
        <v>1403</v>
      </c>
      <c r="D131" s="252">
        <v>35886</v>
      </c>
      <c r="E131" s="252"/>
      <c r="F131" s="252" t="s">
        <v>240</v>
      </c>
      <c r="G131" s="252" t="s">
        <v>211</v>
      </c>
      <c r="H131" s="252"/>
      <c r="I131" s="252" t="s">
        <v>371</v>
      </c>
      <c r="J131" s="252"/>
      <c r="K131" s="253">
        <v>0</v>
      </c>
      <c r="L131" s="252" t="s">
        <v>28</v>
      </c>
      <c r="M131" s="256">
        <v>376</v>
      </c>
      <c r="N131" s="254">
        <v>174</v>
      </c>
      <c r="O131" s="254">
        <v>202</v>
      </c>
    </row>
    <row r="132" spans="1:15">
      <c r="A132" s="251">
        <v>16673</v>
      </c>
      <c r="B132" s="252">
        <v>73</v>
      </c>
      <c r="C132" s="252">
        <v>1403</v>
      </c>
      <c r="D132" s="252">
        <v>35921</v>
      </c>
      <c r="E132" s="252"/>
      <c r="F132" s="252" t="s">
        <v>240</v>
      </c>
      <c r="G132" s="252" t="s">
        <v>211</v>
      </c>
      <c r="H132" s="252"/>
      <c r="I132" s="252" t="s">
        <v>372</v>
      </c>
      <c r="J132" s="252"/>
      <c r="K132" s="253">
        <v>0</v>
      </c>
      <c r="L132" s="252" t="s">
        <v>28</v>
      </c>
      <c r="M132" s="256">
        <v>34</v>
      </c>
      <c r="N132" s="254">
        <v>34</v>
      </c>
      <c r="O132" s="254" t="s">
        <v>373</v>
      </c>
    </row>
    <row r="133" spans="1:15">
      <c r="A133" s="251">
        <v>16674</v>
      </c>
      <c r="B133" s="252">
        <v>73</v>
      </c>
      <c r="C133" s="252">
        <v>1403</v>
      </c>
      <c r="D133" s="252">
        <v>35937</v>
      </c>
      <c r="E133" s="252"/>
      <c r="F133" s="252" t="s">
        <v>240</v>
      </c>
      <c r="G133" s="252" t="s">
        <v>211</v>
      </c>
      <c r="H133" s="252"/>
      <c r="I133" s="252" t="s">
        <v>374</v>
      </c>
      <c r="J133" s="252"/>
      <c r="K133" s="253">
        <v>0</v>
      </c>
      <c r="L133" s="252" t="s">
        <v>28</v>
      </c>
      <c r="M133" s="256">
        <v>314</v>
      </c>
      <c r="N133" s="254">
        <v>157</v>
      </c>
      <c r="O133" s="254">
        <v>157</v>
      </c>
    </row>
    <row r="134" spans="1:15">
      <c r="A134" s="251">
        <v>16675</v>
      </c>
      <c r="B134" s="252">
        <v>73</v>
      </c>
      <c r="C134" s="252">
        <v>1403</v>
      </c>
      <c r="D134" s="252">
        <v>35887</v>
      </c>
      <c r="E134" s="252"/>
      <c r="F134" s="252" t="s">
        <v>240</v>
      </c>
      <c r="G134" s="252" t="s">
        <v>211</v>
      </c>
      <c r="H134" s="252"/>
      <c r="I134" s="252" t="s">
        <v>375</v>
      </c>
      <c r="J134" s="252"/>
      <c r="K134" s="253">
        <v>0</v>
      </c>
      <c r="L134" s="252" t="s">
        <v>28</v>
      </c>
      <c r="M134" s="256">
        <v>786</v>
      </c>
      <c r="N134" s="254">
        <v>393</v>
      </c>
      <c r="O134" s="254">
        <v>393</v>
      </c>
    </row>
    <row r="135" spans="1:15">
      <c r="A135" s="251">
        <v>16676</v>
      </c>
      <c r="B135" s="252">
        <v>73</v>
      </c>
      <c r="C135" s="252">
        <v>1403</v>
      </c>
      <c r="D135" s="252">
        <v>35938</v>
      </c>
      <c r="E135" s="252"/>
      <c r="F135" s="252" t="s">
        <v>240</v>
      </c>
      <c r="G135" s="252" t="s">
        <v>211</v>
      </c>
      <c r="H135" s="252"/>
      <c r="I135" s="252" t="s">
        <v>376</v>
      </c>
      <c r="J135" s="252"/>
      <c r="K135" s="253">
        <v>0</v>
      </c>
      <c r="L135" s="252" t="s">
        <v>28</v>
      </c>
      <c r="M135" s="256">
        <v>51</v>
      </c>
      <c r="N135" s="254">
        <v>23</v>
      </c>
      <c r="O135" s="254">
        <v>28</v>
      </c>
    </row>
    <row r="136" spans="1:15">
      <c r="A136" s="251">
        <v>16677</v>
      </c>
      <c r="B136" s="252">
        <v>73</v>
      </c>
      <c r="C136" s="252">
        <v>1403</v>
      </c>
      <c r="D136" s="252">
        <v>35888</v>
      </c>
      <c r="E136" s="252"/>
      <c r="F136" s="252" t="s">
        <v>240</v>
      </c>
      <c r="G136" s="252" t="s">
        <v>211</v>
      </c>
      <c r="H136" s="252"/>
      <c r="I136" s="252" t="s">
        <v>377</v>
      </c>
      <c r="J136" s="252"/>
      <c r="K136" s="253">
        <v>0</v>
      </c>
      <c r="L136" s="252" t="s">
        <v>28</v>
      </c>
      <c r="M136" s="256">
        <v>1044</v>
      </c>
      <c r="N136" s="254">
        <v>505</v>
      </c>
      <c r="O136" s="254">
        <v>539</v>
      </c>
    </row>
    <row r="137" spans="1:15">
      <c r="A137" s="251">
        <v>16678</v>
      </c>
      <c r="B137" s="252">
        <v>73</v>
      </c>
      <c r="C137" s="252">
        <v>1403</v>
      </c>
      <c r="D137" s="252">
        <v>35927</v>
      </c>
      <c r="E137" s="252"/>
      <c r="F137" s="252" t="s">
        <v>240</v>
      </c>
      <c r="G137" s="252" t="s">
        <v>211</v>
      </c>
      <c r="H137" s="252"/>
      <c r="I137" s="252" t="s">
        <v>378</v>
      </c>
      <c r="J137" s="252"/>
      <c r="K137" s="253">
        <v>0</v>
      </c>
      <c r="L137" s="252" t="s">
        <v>28</v>
      </c>
      <c r="M137" s="256">
        <v>2280</v>
      </c>
      <c r="N137" s="254">
        <v>1129</v>
      </c>
      <c r="O137" s="254">
        <v>1151</v>
      </c>
    </row>
    <row r="138" spans="1:15">
      <c r="A138" s="251">
        <v>16679</v>
      </c>
      <c r="B138" s="252">
        <v>73</v>
      </c>
      <c r="C138" s="252">
        <v>1403</v>
      </c>
      <c r="D138" s="252">
        <v>35889</v>
      </c>
      <c r="E138" s="252"/>
      <c r="F138" s="252" t="s">
        <v>240</v>
      </c>
      <c r="G138" s="252" t="s">
        <v>211</v>
      </c>
      <c r="H138" s="252"/>
      <c r="I138" s="252" t="s">
        <v>379</v>
      </c>
      <c r="J138" s="252"/>
      <c r="K138" s="253">
        <v>0</v>
      </c>
      <c r="L138" s="252" t="s">
        <v>28</v>
      </c>
      <c r="M138" s="256">
        <v>1276</v>
      </c>
      <c r="N138" s="254">
        <v>646</v>
      </c>
      <c r="O138" s="254">
        <v>630</v>
      </c>
    </row>
    <row r="139" spans="1:15">
      <c r="A139" s="251">
        <v>16680</v>
      </c>
      <c r="B139" s="252">
        <v>73</v>
      </c>
      <c r="C139" s="252">
        <v>1403</v>
      </c>
      <c r="D139" s="252">
        <v>35922</v>
      </c>
      <c r="E139" s="252"/>
      <c r="F139" s="252" t="s">
        <v>240</v>
      </c>
      <c r="G139" s="252" t="s">
        <v>211</v>
      </c>
      <c r="H139" s="252"/>
      <c r="I139" s="252" t="s">
        <v>380</v>
      </c>
      <c r="J139" s="252"/>
      <c r="K139" s="253">
        <v>0</v>
      </c>
      <c r="L139" s="252" t="s">
        <v>28</v>
      </c>
      <c r="M139" s="256">
        <v>364</v>
      </c>
      <c r="N139" s="254">
        <v>180</v>
      </c>
      <c r="O139" s="254">
        <v>184</v>
      </c>
    </row>
    <row r="140" spans="1:15">
      <c r="A140" s="251">
        <v>16681</v>
      </c>
      <c r="B140" s="252">
        <v>73</v>
      </c>
      <c r="C140" s="252">
        <v>1403</v>
      </c>
      <c r="D140" s="252">
        <v>35939</v>
      </c>
      <c r="E140" s="252"/>
      <c r="F140" s="252" t="s">
        <v>240</v>
      </c>
      <c r="G140" s="252" t="s">
        <v>211</v>
      </c>
      <c r="H140" s="252"/>
      <c r="I140" s="252" t="s">
        <v>381</v>
      </c>
      <c r="J140" s="252"/>
      <c r="K140" s="253">
        <v>0</v>
      </c>
      <c r="L140" s="252" t="s">
        <v>28</v>
      </c>
      <c r="M140" s="256">
        <v>909</v>
      </c>
      <c r="N140" s="254">
        <v>476</v>
      </c>
      <c r="O140" s="254">
        <v>433</v>
      </c>
    </row>
    <row r="141" spans="1:15">
      <c r="A141" s="251">
        <v>16682</v>
      </c>
      <c r="B141" s="252">
        <v>73</v>
      </c>
      <c r="C141" s="252">
        <v>1403</v>
      </c>
      <c r="D141" s="252">
        <v>35891</v>
      </c>
      <c r="E141" s="252"/>
      <c r="F141" s="252" t="s">
        <v>240</v>
      </c>
      <c r="G141" s="252" t="s">
        <v>211</v>
      </c>
      <c r="H141" s="252"/>
      <c r="I141" s="252" t="s">
        <v>382</v>
      </c>
      <c r="J141" s="252"/>
      <c r="K141" s="253">
        <v>0</v>
      </c>
      <c r="L141" s="252" t="s">
        <v>28</v>
      </c>
      <c r="M141" s="256">
        <v>1830</v>
      </c>
      <c r="N141" s="254">
        <v>910</v>
      </c>
      <c r="O141" s="254">
        <v>920</v>
      </c>
    </row>
    <row r="142" spans="1:15">
      <c r="A142" s="251">
        <v>16683</v>
      </c>
      <c r="B142" s="252">
        <v>73</v>
      </c>
      <c r="C142" s="252">
        <v>1403</v>
      </c>
      <c r="D142" s="252">
        <v>35892</v>
      </c>
      <c r="E142" s="252"/>
      <c r="F142" s="252" t="s">
        <v>240</v>
      </c>
      <c r="G142" s="252" t="s">
        <v>211</v>
      </c>
      <c r="H142" s="252"/>
      <c r="I142" s="252" t="s">
        <v>383</v>
      </c>
      <c r="J142" s="252"/>
      <c r="K142" s="253">
        <v>0</v>
      </c>
      <c r="L142" s="252" t="s">
        <v>28</v>
      </c>
      <c r="M142" s="256">
        <v>61</v>
      </c>
      <c r="N142" s="254">
        <v>30</v>
      </c>
      <c r="O142" s="254">
        <v>31</v>
      </c>
    </row>
    <row r="143" spans="1:15">
      <c r="A143" s="251">
        <v>16684</v>
      </c>
      <c r="B143" s="252">
        <v>73</v>
      </c>
      <c r="C143" s="252">
        <v>1403</v>
      </c>
      <c r="D143" s="252">
        <v>35893</v>
      </c>
      <c r="E143" s="252"/>
      <c r="F143" s="252" t="s">
        <v>240</v>
      </c>
      <c r="G143" s="252" t="s">
        <v>211</v>
      </c>
      <c r="H143" s="252"/>
      <c r="I143" s="252" t="s">
        <v>246</v>
      </c>
      <c r="J143" s="252"/>
      <c r="K143" s="253">
        <v>0</v>
      </c>
      <c r="L143" s="252" t="s">
        <v>28</v>
      </c>
      <c r="M143" s="256">
        <v>2831</v>
      </c>
      <c r="N143" s="254">
        <v>1414</v>
      </c>
      <c r="O143" s="254">
        <v>1417</v>
      </c>
    </row>
    <row r="144" spans="1:15">
      <c r="A144" s="251">
        <v>16685</v>
      </c>
      <c r="B144" s="252">
        <v>73</v>
      </c>
      <c r="C144" s="252">
        <v>1403</v>
      </c>
      <c r="D144" s="252">
        <v>35923</v>
      </c>
      <c r="E144" s="252"/>
      <c r="F144" s="252" t="s">
        <v>240</v>
      </c>
      <c r="G144" s="252" t="s">
        <v>211</v>
      </c>
      <c r="H144" s="252"/>
      <c r="I144" s="252" t="s">
        <v>384</v>
      </c>
      <c r="J144" s="252"/>
      <c r="K144" s="253">
        <v>0</v>
      </c>
      <c r="L144" s="252" t="s">
        <v>28</v>
      </c>
      <c r="M144" s="256">
        <v>50</v>
      </c>
      <c r="N144" s="254">
        <v>18</v>
      </c>
      <c r="O144" s="254">
        <v>32</v>
      </c>
    </row>
    <row r="145" spans="1:15">
      <c r="A145" s="251">
        <v>16686</v>
      </c>
      <c r="B145" s="252">
        <v>73</v>
      </c>
      <c r="C145" s="252">
        <v>1403</v>
      </c>
      <c r="D145" s="252">
        <v>35895</v>
      </c>
      <c r="E145" s="252"/>
      <c r="F145" s="252" t="s">
        <v>240</v>
      </c>
      <c r="G145" s="252" t="s">
        <v>211</v>
      </c>
      <c r="H145" s="252"/>
      <c r="I145" s="252" t="s">
        <v>306</v>
      </c>
      <c r="J145" s="252"/>
      <c r="K145" s="253">
        <v>0</v>
      </c>
      <c r="L145" s="252" t="s">
        <v>28</v>
      </c>
      <c r="M145" s="256">
        <v>1433</v>
      </c>
      <c r="N145" s="254">
        <v>718</v>
      </c>
      <c r="O145" s="254">
        <v>715</v>
      </c>
    </row>
    <row r="146" spans="1:15">
      <c r="A146" s="251">
        <v>16687</v>
      </c>
      <c r="B146" s="252">
        <v>73</v>
      </c>
      <c r="C146" s="252">
        <v>1403</v>
      </c>
      <c r="D146" s="252">
        <v>35896</v>
      </c>
      <c r="E146" s="252"/>
      <c r="F146" s="252" t="s">
        <v>240</v>
      </c>
      <c r="G146" s="252" t="s">
        <v>211</v>
      </c>
      <c r="H146" s="252"/>
      <c r="I146" s="252" t="s">
        <v>385</v>
      </c>
      <c r="J146" s="252"/>
      <c r="K146" s="253">
        <v>0</v>
      </c>
      <c r="L146" s="252" t="s">
        <v>28</v>
      </c>
      <c r="M146" s="256">
        <v>2102</v>
      </c>
      <c r="N146" s="254">
        <v>1035</v>
      </c>
      <c r="O146" s="254">
        <v>1067</v>
      </c>
    </row>
    <row r="147" spans="1:15">
      <c r="A147" s="251">
        <v>16688</v>
      </c>
      <c r="B147" s="252">
        <v>73</v>
      </c>
      <c r="C147" s="252">
        <v>1403</v>
      </c>
      <c r="D147" s="252">
        <v>35940</v>
      </c>
      <c r="E147" s="252"/>
      <c r="F147" s="252" t="s">
        <v>240</v>
      </c>
      <c r="G147" s="252" t="s">
        <v>211</v>
      </c>
      <c r="H147" s="252"/>
      <c r="I147" s="252" t="s">
        <v>386</v>
      </c>
      <c r="J147" s="252"/>
      <c r="K147" s="253">
        <v>0</v>
      </c>
      <c r="L147" s="252" t="s">
        <v>28</v>
      </c>
      <c r="M147" s="256">
        <v>945</v>
      </c>
      <c r="N147" s="254">
        <v>423</v>
      </c>
      <c r="O147" s="254">
        <v>522</v>
      </c>
    </row>
    <row r="148" spans="1:15">
      <c r="A148" s="251">
        <v>16689</v>
      </c>
      <c r="B148" s="252">
        <v>73</v>
      </c>
      <c r="C148" s="252">
        <v>1403</v>
      </c>
      <c r="D148" s="252">
        <v>35897</v>
      </c>
      <c r="E148" s="252"/>
      <c r="F148" s="252" t="s">
        <v>240</v>
      </c>
      <c r="G148" s="252" t="s">
        <v>211</v>
      </c>
      <c r="H148" s="252"/>
      <c r="I148" s="252" t="s">
        <v>387</v>
      </c>
      <c r="J148" s="252"/>
      <c r="K148" s="253">
        <v>0</v>
      </c>
      <c r="L148" s="252" t="s">
        <v>28</v>
      </c>
      <c r="M148" s="256">
        <v>1796</v>
      </c>
      <c r="N148" s="254">
        <v>874</v>
      </c>
      <c r="O148" s="254">
        <v>922</v>
      </c>
    </row>
    <row r="149" spans="1:15">
      <c r="A149" s="251">
        <v>16690</v>
      </c>
      <c r="B149" s="252">
        <v>73</v>
      </c>
      <c r="C149" s="252">
        <v>1403</v>
      </c>
      <c r="D149" s="252">
        <v>35898</v>
      </c>
      <c r="E149" s="252"/>
      <c r="F149" s="252" t="s">
        <v>240</v>
      </c>
      <c r="G149" s="252" t="s">
        <v>211</v>
      </c>
      <c r="H149" s="252"/>
      <c r="I149" s="252" t="s">
        <v>388</v>
      </c>
      <c r="J149" s="252"/>
      <c r="K149" s="253">
        <v>0</v>
      </c>
      <c r="L149" s="252" t="s">
        <v>28</v>
      </c>
      <c r="M149" s="256">
        <v>283</v>
      </c>
      <c r="N149" s="254">
        <v>152</v>
      </c>
      <c r="O149" s="254">
        <v>131</v>
      </c>
    </row>
    <row r="150" spans="1:15">
      <c r="A150" s="251">
        <v>16691</v>
      </c>
      <c r="B150" s="252">
        <v>73</v>
      </c>
      <c r="C150" s="252">
        <v>1403</v>
      </c>
      <c r="D150" s="252">
        <v>35924</v>
      </c>
      <c r="E150" s="252"/>
      <c r="F150" s="252" t="s">
        <v>240</v>
      </c>
      <c r="G150" s="252" t="s">
        <v>211</v>
      </c>
      <c r="H150" s="252"/>
      <c r="I150" s="252" t="s">
        <v>389</v>
      </c>
      <c r="J150" s="252"/>
      <c r="K150" s="253">
        <v>0</v>
      </c>
      <c r="L150" s="252" t="s">
        <v>28</v>
      </c>
      <c r="M150" s="256">
        <v>420</v>
      </c>
      <c r="N150" s="254">
        <v>219</v>
      </c>
      <c r="O150" s="254">
        <v>201</v>
      </c>
    </row>
    <row r="151" spans="1:15">
      <c r="A151" s="251">
        <v>16692</v>
      </c>
      <c r="B151" s="252">
        <v>73</v>
      </c>
      <c r="C151" s="252">
        <v>1403</v>
      </c>
      <c r="D151" s="252">
        <v>35925</v>
      </c>
      <c r="E151" s="252"/>
      <c r="F151" s="252" t="s">
        <v>240</v>
      </c>
      <c r="G151" s="252" t="s">
        <v>211</v>
      </c>
      <c r="H151" s="252"/>
      <c r="I151" s="252" t="s">
        <v>390</v>
      </c>
      <c r="J151" s="252"/>
      <c r="K151" s="253">
        <v>0</v>
      </c>
      <c r="L151" s="252" t="s">
        <v>28</v>
      </c>
      <c r="M151" s="256">
        <v>321</v>
      </c>
      <c r="N151" s="254">
        <v>155</v>
      </c>
      <c r="O151" s="254">
        <v>166</v>
      </c>
    </row>
    <row r="152" spans="1:15">
      <c r="A152" s="251">
        <v>16693</v>
      </c>
      <c r="B152" s="252">
        <v>73</v>
      </c>
      <c r="C152" s="252">
        <v>1403</v>
      </c>
      <c r="D152" s="252">
        <v>35941</v>
      </c>
      <c r="E152" s="252"/>
      <c r="F152" s="252" t="s">
        <v>240</v>
      </c>
      <c r="G152" s="252" t="s">
        <v>211</v>
      </c>
      <c r="H152" s="252"/>
      <c r="I152" s="252" t="s">
        <v>391</v>
      </c>
      <c r="J152" s="252"/>
      <c r="K152" s="253">
        <v>0</v>
      </c>
      <c r="L152" s="252" t="s">
        <v>28</v>
      </c>
      <c r="M152" s="256">
        <v>793</v>
      </c>
      <c r="N152" s="254">
        <v>401</v>
      </c>
      <c r="O152" s="254">
        <v>392</v>
      </c>
    </row>
    <row r="153" spans="1:15">
      <c r="A153" s="251">
        <v>16694</v>
      </c>
      <c r="B153" s="252">
        <v>73</v>
      </c>
      <c r="C153" s="252">
        <v>1403</v>
      </c>
      <c r="D153" s="252">
        <v>35899</v>
      </c>
      <c r="E153" s="252"/>
      <c r="F153" s="252" t="s">
        <v>240</v>
      </c>
      <c r="G153" s="252" t="s">
        <v>211</v>
      </c>
      <c r="H153" s="252"/>
      <c r="I153" s="252" t="s">
        <v>392</v>
      </c>
      <c r="J153" s="252"/>
      <c r="K153" s="253">
        <v>0</v>
      </c>
      <c r="L153" s="252" t="s">
        <v>28</v>
      </c>
      <c r="M153" s="256">
        <v>933</v>
      </c>
      <c r="N153" s="254">
        <v>447</v>
      </c>
      <c r="O153" s="254">
        <v>486</v>
      </c>
    </row>
    <row r="154" spans="1:15">
      <c r="A154" s="251">
        <v>16695</v>
      </c>
      <c r="B154" s="252">
        <v>73</v>
      </c>
      <c r="C154" s="252">
        <v>1403</v>
      </c>
      <c r="D154" s="252">
        <v>35900</v>
      </c>
      <c r="E154" s="252"/>
      <c r="F154" s="252" t="s">
        <v>240</v>
      </c>
      <c r="G154" s="252" t="s">
        <v>211</v>
      </c>
      <c r="H154" s="252"/>
      <c r="I154" s="252" t="s">
        <v>393</v>
      </c>
      <c r="J154" s="252"/>
      <c r="K154" s="253">
        <v>0</v>
      </c>
      <c r="L154" s="252" t="s">
        <v>28</v>
      </c>
      <c r="M154" s="256">
        <v>493</v>
      </c>
      <c r="N154" s="254">
        <v>249</v>
      </c>
      <c r="O154" s="254">
        <v>244</v>
      </c>
    </row>
    <row r="155" spans="1:15">
      <c r="A155" s="251">
        <v>16696</v>
      </c>
      <c r="B155" s="252">
        <v>73</v>
      </c>
      <c r="C155" s="252">
        <v>1403</v>
      </c>
      <c r="D155" s="252">
        <v>35942</v>
      </c>
      <c r="E155" s="252"/>
      <c r="F155" s="252" t="s">
        <v>240</v>
      </c>
      <c r="G155" s="252" t="s">
        <v>211</v>
      </c>
      <c r="H155" s="252"/>
      <c r="I155" s="252" t="s">
        <v>394</v>
      </c>
      <c r="J155" s="252"/>
      <c r="K155" s="253">
        <v>0</v>
      </c>
      <c r="L155" s="252" t="s">
        <v>28</v>
      </c>
      <c r="M155" s="256">
        <v>742</v>
      </c>
      <c r="N155" s="254">
        <v>376</v>
      </c>
      <c r="O155" s="254">
        <v>366</v>
      </c>
    </row>
    <row r="156" spans="1:15">
      <c r="A156" s="251">
        <v>16697</v>
      </c>
      <c r="B156" s="252">
        <v>73</v>
      </c>
      <c r="C156" s="252">
        <v>1403</v>
      </c>
      <c r="D156" s="252">
        <v>35901</v>
      </c>
      <c r="E156" s="252"/>
      <c r="F156" s="252" t="s">
        <v>240</v>
      </c>
      <c r="G156" s="252" t="s">
        <v>211</v>
      </c>
      <c r="H156" s="252"/>
      <c r="I156" s="252" t="s">
        <v>395</v>
      </c>
      <c r="J156" s="252"/>
      <c r="K156" s="253">
        <v>0</v>
      </c>
      <c r="L156" s="252" t="s">
        <v>28</v>
      </c>
      <c r="M156" s="256">
        <v>176</v>
      </c>
      <c r="N156" s="254">
        <v>87</v>
      </c>
      <c r="O156" s="254">
        <v>89</v>
      </c>
    </row>
    <row r="157" spans="1:15">
      <c r="A157" s="251">
        <v>16698</v>
      </c>
      <c r="B157" s="252">
        <v>73</v>
      </c>
      <c r="C157" s="252">
        <v>1403</v>
      </c>
      <c r="D157" s="252">
        <v>35902</v>
      </c>
      <c r="E157" s="252"/>
      <c r="F157" s="252" t="s">
        <v>240</v>
      </c>
      <c r="G157" s="252" t="s">
        <v>211</v>
      </c>
      <c r="H157" s="252"/>
      <c r="I157" s="252" t="s">
        <v>396</v>
      </c>
      <c r="J157" s="252"/>
      <c r="K157" s="253">
        <v>0</v>
      </c>
      <c r="L157" s="252" t="s">
        <v>28</v>
      </c>
      <c r="M157" s="256">
        <v>122</v>
      </c>
      <c r="N157" s="254">
        <v>61</v>
      </c>
      <c r="O157" s="254">
        <v>61</v>
      </c>
    </row>
    <row r="158" spans="1:15">
      <c r="A158" s="251">
        <v>16699</v>
      </c>
      <c r="B158" s="252">
        <v>73</v>
      </c>
      <c r="C158" s="252">
        <v>1403</v>
      </c>
      <c r="D158" s="252">
        <v>35903</v>
      </c>
      <c r="E158" s="252"/>
      <c r="F158" s="252" t="s">
        <v>240</v>
      </c>
      <c r="G158" s="252" t="s">
        <v>211</v>
      </c>
      <c r="H158" s="252"/>
      <c r="I158" s="252" t="s">
        <v>397</v>
      </c>
      <c r="J158" s="252"/>
      <c r="K158" s="253">
        <v>0</v>
      </c>
      <c r="L158" s="252" t="s">
        <v>28</v>
      </c>
      <c r="M158" s="256">
        <v>1143</v>
      </c>
      <c r="N158" s="254">
        <v>576</v>
      </c>
      <c r="O158" s="254">
        <v>567</v>
      </c>
    </row>
    <row r="159" spans="1:15">
      <c r="A159" s="251">
        <v>16700</v>
      </c>
      <c r="B159" s="252">
        <v>73</v>
      </c>
      <c r="C159" s="252">
        <v>1403</v>
      </c>
      <c r="D159" s="252">
        <v>35904</v>
      </c>
      <c r="E159" s="252"/>
      <c r="F159" s="252" t="s">
        <v>240</v>
      </c>
      <c r="G159" s="252" t="s">
        <v>211</v>
      </c>
      <c r="H159" s="252"/>
      <c r="I159" s="252" t="s">
        <v>398</v>
      </c>
      <c r="J159" s="252"/>
      <c r="K159" s="253">
        <v>0</v>
      </c>
      <c r="L159" s="252" t="s">
        <v>28</v>
      </c>
      <c r="M159" s="256">
        <v>1083</v>
      </c>
      <c r="N159" s="254">
        <v>551</v>
      </c>
      <c r="O159" s="254">
        <v>532</v>
      </c>
    </row>
    <row r="160" spans="1:15">
      <c r="A160" s="251">
        <v>16701</v>
      </c>
      <c r="B160" s="252">
        <v>73</v>
      </c>
      <c r="C160" s="252">
        <v>1403</v>
      </c>
      <c r="D160" s="252">
        <v>35926</v>
      </c>
      <c r="E160" s="252"/>
      <c r="F160" s="252" t="s">
        <v>240</v>
      </c>
      <c r="G160" s="252" t="s">
        <v>211</v>
      </c>
      <c r="H160" s="252"/>
      <c r="I160" s="252" t="s">
        <v>399</v>
      </c>
      <c r="J160" s="252"/>
      <c r="K160" s="253">
        <v>0</v>
      </c>
      <c r="L160" s="252" t="s">
        <v>28</v>
      </c>
      <c r="M160" s="256">
        <v>242</v>
      </c>
      <c r="N160" s="254">
        <v>120</v>
      </c>
      <c r="O160" s="254">
        <v>122</v>
      </c>
    </row>
    <row r="161" spans="1:15">
      <c r="A161" s="251">
        <v>16702</v>
      </c>
      <c r="B161" s="252">
        <v>73</v>
      </c>
      <c r="C161" s="252">
        <v>1403</v>
      </c>
      <c r="D161" s="252">
        <v>35944</v>
      </c>
      <c r="E161" s="252"/>
      <c r="F161" s="252" t="s">
        <v>240</v>
      </c>
      <c r="G161" s="252" t="s">
        <v>211</v>
      </c>
      <c r="H161" s="252"/>
      <c r="I161" s="252" t="s">
        <v>400</v>
      </c>
      <c r="J161" s="252"/>
      <c r="K161" s="253">
        <v>0</v>
      </c>
      <c r="L161" s="252" t="s">
        <v>28</v>
      </c>
      <c r="M161" s="256">
        <v>842</v>
      </c>
      <c r="N161" s="254">
        <v>398</v>
      </c>
      <c r="O161" s="254">
        <v>444</v>
      </c>
    </row>
    <row r="162" spans="1:15">
      <c r="A162" s="251">
        <v>16703</v>
      </c>
      <c r="B162" s="252">
        <v>73</v>
      </c>
      <c r="C162" s="252">
        <v>1403</v>
      </c>
      <c r="D162" s="252">
        <v>35945</v>
      </c>
      <c r="E162" s="252"/>
      <c r="F162" s="252" t="s">
        <v>240</v>
      </c>
      <c r="G162" s="252" t="s">
        <v>211</v>
      </c>
      <c r="H162" s="252"/>
      <c r="I162" s="252" t="s">
        <v>401</v>
      </c>
      <c r="J162" s="252"/>
      <c r="K162" s="253">
        <v>0</v>
      </c>
      <c r="L162" s="252" t="s">
        <v>28</v>
      </c>
      <c r="M162" s="256">
        <v>357</v>
      </c>
      <c r="N162" s="254">
        <v>186</v>
      </c>
      <c r="O162" s="254">
        <v>171</v>
      </c>
    </row>
    <row r="163" spans="1:15">
      <c r="A163" s="251">
        <v>16704</v>
      </c>
      <c r="B163" s="252">
        <v>73</v>
      </c>
      <c r="C163" s="252">
        <v>1403</v>
      </c>
      <c r="D163" s="252">
        <v>35905</v>
      </c>
      <c r="E163" s="252"/>
      <c r="F163" s="252" t="s">
        <v>240</v>
      </c>
      <c r="G163" s="252" t="s">
        <v>211</v>
      </c>
      <c r="H163" s="252"/>
      <c r="I163" s="252" t="s">
        <v>402</v>
      </c>
      <c r="J163" s="252"/>
      <c r="K163" s="253">
        <v>0</v>
      </c>
      <c r="L163" s="252" t="s">
        <v>28</v>
      </c>
      <c r="M163" s="256">
        <v>256</v>
      </c>
      <c r="N163" s="254">
        <v>146</v>
      </c>
      <c r="O163" s="254">
        <v>110</v>
      </c>
    </row>
    <row r="164" spans="1:15">
      <c r="A164" s="251">
        <v>16705</v>
      </c>
      <c r="B164" s="252">
        <v>73</v>
      </c>
      <c r="C164" s="252">
        <v>1403</v>
      </c>
      <c r="D164" s="252">
        <v>35906</v>
      </c>
      <c r="E164" s="252"/>
      <c r="F164" s="252" t="s">
        <v>240</v>
      </c>
      <c r="G164" s="252" t="s">
        <v>211</v>
      </c>
      <c r="H164" s="252"/>
      <c r="I164" s="252" t="s">
        <v>403</v>
      </c>
      <c r="J164" s="252"/>
      <c r="K164" s="253">
        <v>0</v>
      </c>
      <c r="L164" s="252" t="s">
        <v>28</v>
      </c>
      <c r="M164" s="256">
        <v>295</v>
      </c>
      <c r="N164" s="254">
        <v>156</v>
      </c>
      <c r="O164" s="254">
        <v>139</v>
      </c>
    </row>
    <row r="165" spans="1:15">
      <c r="A165" s="251">
        <v>16706</v>
      </c>
      <c r="B165" s="252">
        <v>73</v>
      </c>
      <c r="C165" s="252">
        <v>1403</v>
      </c>
      <c r="D165" s="252">
        <v>35907</v>
      </c>
      <c r="E165" s="252"/>
      <c r="F165" s="252" t="s">
        <v>240</v>
      </c>
      <c r="G165" s="252" t="s">
        <v>211</v>
      </c>
      <c r="H165" s="252"/>
      <c r="I165" s="252" t="s">
        <v>404</v>
      </c>
      <c r="J165" s="252"/>
      <c r="K165" s="253">
        <v>0</v>
      </c>
      <c r="L165" s="252" t="s">
        <v>28</v>
      </c>
      <c r="M165" s="256">
        <v>935</v>
      </c>
      <c r="N165" s="254">
        <v>457</v>
      </c>
      <c r="O165" s="254">
        <v>478</v>
      </c>
    </row>
    <row r="166" spans="1:15">
      <c r="A166" s="248">
        <v>31312</v>
      </c>
      <c r="B166" s="248">
        <v>73</v>
      </c>
      <c r="C166" s="248">
        <v>1403</v>
      </c>
      <c r="D166" s="248">
        <v>35917</v>
      </c>
      <c r="E166" s="248">
        <v>90629</v>
      </c>
      <c r="F166" s="248" t="s">
        <v>240</v>
      </c>
      <c r="G166" s="248" t="s">
        <v>211</v>
      </c>
      <c r="H166" s="248" t="s">
        <v>405</v>
      </c>
      <c r="I166" s="248"/>
      <c r="J166" s="248" t="s">
        <v>406</v>
      </c>
      <c r="K166" s="249">
        <v>1</v>
      </c>
      <c r="L166" s="248" t="s">
        <v>338</v>
      </c>
      <c r="M166" s="255">
        <v>1989</v>
      </c>
      <c r="N166" s="250">
        <v>1010</v>
      </c>
      <c r="O166" s="250">
        <v>979</v>
      </c>
    </row>
    <row r="167" spans="1:15">
      <c r="A167" s="248">
        <v>31313</v>
      </c>
      <c r="B167" s="248">
        <v>73</v>
      </c>
      <c r="C167" s="248">
        <v>1403</v>
      </c>
      <c r="D167" s="248">
        <v>35917</v>
      </c>
      <c r="E167" s="248">
        <v>90628</v>
      </c>
      <c r="F167" s="248" t="s">
        <v>240</v>
      </c>
      <c r="G167" s="248" t="s">
        <v>211</v>
      </c>
      <c r="H167" s="248" t="s">
        <v>405</v>
      </c>
      <c r="I167" s="248"/>
      <c r="J167" s="248" t="s">
        <v>407</v>
      </c>
      <c r="K167" s="249">
        <v>1</v>
      </c>
      <c r="L167" s="248" t="s">
        <v>338</v>
      </c>
      <c r="M167" s="255">
        <v>1977</v>
      </c>
      <c r="N167" s="250">
        <v>983</v>
      </c>
      <c r="O167" s="250">
        <v>994</v>
      </c>
    </row>
    <row r="168" spans="1:15">
      <c r="A168" s="248">
        <v>31314</v>
      </c>
      <c r="B168" s="248">
        <v>73</v>
      </c>
      <c r="C168" s="248">
        <v>1403</v>
      </c>
      <c r="D168" s="248">
        <v>35894</v>
      </c>
      <c r="E168" s="248">
        <v>90626</v>
      </c>
      <c r="F168" s="248" t="s">
        <v>240</v>
      </c>
      <c r="G168" s="248" t="s">
        <v>211</v>
      </c>
      <c r="H168" s="248" t="s">
        <v>408</v>
      </c>
      <c r="I168" s="248"/>
      <c r="J168" s="248" t="s">
        <v>277</v>
      </c>
      <c r="K168" s="249">
        <v>1</v>
      </c>
      <c r="L168" s="248" t="s">
        <v>338</v>
      </c>
      <c r="M168" s="255">
        <v>610</v>
      </c>
      <c r="N168" s="250">
        <v>309</v>
      </c>
      <c r="O168" s="250">
        <v>301</v>
      </c>
    </row>
    <row r="169" spans="1:15">
      <c r="A169" s="248">
        <v>31315</v>
      </c>
      <c r="B169" s="248">
        <v>73</v>
      </c>
      <c r="C169" s="248">
        <v>1403</v>
      </c>
      <c r="D169" s="248">
        <v>35894</v>
      </c>
      <c r="E169" s="248">
        <v>90627</v>
      </c>
      <c r="F169" s="248" t="s">
        <v>240</v>
      </c>
      <c r="G169" s="248" t="s">
        <v>211</v>
      </c>
      <c r="H169" s="248" t="s">
        <v>408</v>
      </c>
      <c r="I169" s="248"/>
      <c r="J169" s="248" t="s">
        <v>409</v>
      </c>
      <c r="K169" s="249">
        <v>1</v>
      </c>
      <c r="L169" s="248" t="s">
        <v>338</v>
      </c>
      <c r="M169" s="255">
        <v>1398</v>
      </c>
      <c r="N169" s="250">
        <v>686</v>
      </c>
      <c r="O169" s="250">
        <v>712</v>
      </c>
    </row>
    <row r="170" spans="1:15">
      <c r="A170" s="248">
        <v>31263</v>
      </c>
      <c r="B170" s="248">
        <v>73</v>
      </c>
      <c r="C170" s="248">
        <v>1661</v>
      </c>
      <c r="D170" s="248">
        <v>35749</v>
      </c>
      <c r="E170" s="248">
        <v>90570</v>
      </c>
      <c r="F170" s="248" t="s">
        <v>240</v>
      </c>
      <c r="G170" s="248" t="s">
        <v>207</v>
      </c>
      <c r="H170" s="248" t="s">
        <v>240</v>
      </c>
      <c r="I170" s="248"/>
      <c r="J170" s="248" t="s">
        <v>410</v>
      </c>
      <c r="K170" s="249">
        <v>1</v>
      </c>
      <c r="L170" s="248" t="s">
        <v>411</v>
      </c>
      <c r="M170" s="255">
        <v>2178</v>
      </c>
      <c r="N170" s="250">
        <v>1118</v>
      </c>
      <c r="O170" s="250">
        <v>1060</v>
      </c>
    </row>
    <row r="171" spans="1:15">
      <c r="A171" s="248">
        <v>31264</v>
      </c>
      <c r="B171" s="248">
        <v>73</v>
      </c>
      <c r="C171" s="248">
        <v>1661</v>
      </c>
      <c r="D171" s="248">
        <v>35749</v>
      </c>
      <c r="E171" s="248">
        <v>90571</v>
      </c>
      <c r="F171" s="248" t="s">
        <v>240</v>
      </c>
      <c r="G171" s="248" t="s">
        <v>207</v>
      </c>
      <c r="H171" s="248" t="s">
        <v>240</v>
      </c>
      <c r="I171" s="248"/>
      <c r="J171" s="248" t="s">
        <v>412</v>
      </c>
      <c r="K171" s="249">
        <v>1</v>
      </c>
      <c r="L171" s="248" t="s">
        <v>411</v>
      </c>
      <c r="M171" s="255">
        <v>1107</v>
      </c>
      <c r="N171" s="250">
        <v>665</v>
      </c>
      <c r="O171" s="250">
        <v>442</v>
      </c>
    </row>
    <row r="172" spans="1:15">
      <c r="A172" s="248">
        <v>31265</v>
      </c>
      <c r="B172" s="248">
        <v>73</v>
      </c>
      <c r="C172" s="248">
        <v>1661</v>
      </c>
      <c r="D172" s="248">
        <v>35749</v>
      </c>
      <c r="E172" s="248">
        <v>90564</v>
      </c>
      <c r="F172" s="248" t="s">
        <v>240</v>
      </c>
      <c r="G172" s="248" t="s">
        <v>207</v>
      </c>
      <c r="H172" s="248" t="s">
        <v>240</v>
      </c>
      <c r="I172" s="248"/>
      <c r="J172" s="248" t="s">
        <v>337</v>
      </c>
      <c r="K172" s="249">
        <v>1</v>
      </c>
      <c r="L172" s="248" t="s">
        <v>411</v>
      </c>
      <c r="M172" s="255">
        <v>7353</v>
      </c>
      <c r="N172" s="250">
        <v>3766</v>
      </c>
      <c r="O172" s="250">
        <v>3587</v>
      </c>
    </row>
    <row r="173" spans="1:15">
      <c r="A173" s="248">
        <v>31266</v>
      </c>
      <c r="B173" s="248">
        <v>73</v>
      </c>
      <c r="C173" s="248">
        <v>1661</v>
      </c>
      <c r="D173" s="248">
        <v>35749</v>
      </c>
      <c r="E173" s="248">
        <v>90565</v>
      </c>
      <c r="F173" s="248" t="s">
        <v>240</v>
      </c>
      <c r="G173" s="248" t="s">
        <v>207</v>
      </c>
      <c r="H173" s="248" t="s">
        <v>240</v>
      </c>
      <c r="I173" s="248"/>
      <c r="J173" s="248" t="s">
        <v>339</v>
      </c>
      <c r="K173" s="249">
        <v>1</v>
      </c>
      <c r="L173" s="248" t="s">
        <v>411</v>
      </c>
      <c r="M173" s="255">
        <v>2068</v>
      </c>
      <c r="N173" s="250">
        <v>1066</v>
      </c>
      <c r="O173" s="250">
        <v>1002</v>
      </c>
    </row>
    <row r="174" spans="1:15">
      <c r="A174" s="248">
        <v>31267</v>
      </c>
      <c r="B174" s="248">
        <v>73</v>
      </c>
      <c r="C174" s="248">
        <v>1661</v>
      </c>
      <c r="D174" s="248">
        <v>35749</v>
      </c>
      <c r="E174" s="248">
        <v>90575</v>
      </c>
      <c r="F174" s="248" t="s">
        <v>240</v>
      </c>
      <c r="G174" s="248" t="s">
        <v>207</v>
      </c>
      <c r="H174" s="248" t="s">
        <v>240</v>
      </c>
      <c r="I174" s="248"/>
      <c r="J174" s="248" t="s">
        <v>277</v>
      </c>
      <c r="K174" s="249">
        <v>1</v>
      </c>
      <c r="L174" s="248" t="s">
        <v>411</v>
      </c>
      <c r="M174" s="255">
        <v>3864</v>
      </c>
      <c r="N174" s="250">
        <v>1954</v>
      </c>
      <c r="O174" s="250">
        <v>1910</v>
      </c>
    </row>
    <row r="175" spans="1:15">
      <c r="A175" s="248">
        <v>31268</v>
      </c>
      <c r="B175" s="248">
        <v>73</v>
      </c>
      <c r="C175" s="248">
        <v>1661</v>
      </c>
      <c r="D175" s="248">
        <v>35749</v>
      </c>
      <c r="E175" s="248">
        <v>90566</v>
      </c>
      <c r="F175" s="248" t="s">
        <v>240</v>
      </c>
      <c r="G175" s="248" t="s">
        <v>207</v>
      </c>
      <c r="H175" s="248" t="s">
        <v>240</v>
      </c>
      <c r="I175" s="248"/>
      <c r="J175" s="248" t="s">
        <v>413</v>
      </c>
      <c r="K175" s="249">
        <v>1</v>
      </c>
      <c r="L175" s="248" t="s">
        <v>411</v>
      </c>
      <c r="M175" s="255">
        <v>3149</v>
      </c>
      <c r="N175" s="250">
        <v>1579</v>
      </c>
      <c r="O175" s="250">
        <v>1570</v>
      </c>
    </row>
    <row r="176" spans="1:15">
      <c r="A176" s="248">
        <v>31269</v>
      </c>
      <c r="B176" s="248">
        <v>73</v>
      </c>
      <c r="C176" s="248">
        <v>1661</v>
      </c>
      <c r="D176" s="248">
        <v>35749</v>
      </c>
      <c r="E176" s="248">
        <v>90574</v>
      </c>
      <c r="F176" s="248" t="s">
        <v>240</v>
      </c>
      <c r="G176" s="248" t="s">
        <v>207</v>
      </c>
      <c r="H176" s="248" t="s">
        <v>240</v>
      </c>
      <c r="I176" s="248"/>
      <c r="J176" s="248" t="s">
        <v>414</v>
      </c>
      <c r="K176" s="249">
        <v>1</v>
      </c>
      <c r="L176" s="248" t="s">
        <v>411</v>
      </c>
      <c r="M176" s="255">
        <v>6746</v>
      </c>
      <c r="N176" s="250">
        <v>3538</v>
      </c>
      <c r="O176" s="250">
        <v>3208</v>
      </c>
    </row>
    <row r="177" spans="1:15">
      <c r="A177" s="248">
        <v>31270</v>
      </c>
      <c r="B177" s="248">
        <v>73</v>
      </c>
      <c r="C177" s="248">
        <v>1661</v>
      </c>
      <c r="D177" s="248">
        <v>35749</v>
      </c>
      <c r="E177" s="248">
        <v>90567</v>
      </c>
      <c r="F177" s="248" t="s">
        <v>240</v>
      </c>
      <c r="G177" s="248" t="s">
        <v>207</v>
      </c>
      <c r="H177" s="248" t="s">
        <v>240</v>
      </c>
      <c r="I177" s="248"/>
      <c r="J177" s="248" t="s">
        <v>415</v>
      </c>
      <c r="K177" s="249">
        <v>1</v>
      </c>
      <c r="L177" s="248" t="s">
        <v>411</v>
      </c>
      <c r="M177" s="255">
        <v>1915</v>
      </c>
      <c r="N177" s="250">
        <v>948</v>
      </c>
      <c r="O177" s="250">
        <v>967</v>
      </c>
    </row>
    <row r="178" spans="1:15">
      <c r="A178" s="248">
        <v>31271</v>
      </c>
      <c r="B178" s="248">
        <v>73</v>
      </c>
      <c r="C178" s="248">
        <v>1661</v>
      </c>
      <c r="D178" s="248">
        <v>35749</v>
      </c>
      <c r="E178" s="248">
        <v>90573</v>
      </c>
      <c r="F178" s="248" t="s">
        <v>240</v>
      </c>
      <c r="G178" s="248" t="s">
        <v>207</v>
      </c>
      <c r="H178" s="248" t="s">
        <v>240</v>
      </c>
      <c r="I178" s="248"/>
      <c r="J178" s="248" t="s">
        <v>416</v>
      </c>
      <c r="K178" s="249">
        <v>1</v>
      </c>
      <c r="L178" s="248" t="s">
        <v>411</v>
      </c>
      <c r="M178" s="255">
        <v>4656</v>
      </c>
      <c r="N178" s="250">
        <v>2994</v>
      </c>
      <c r="O178" s="250">
        <v>1662</v>
      </c>
    </row>
    <row r="179" spans="1:15">
      <c r="A179" s="248">
        <v>31272</v>
      </c>
      <c r="B179" s="248">
        <v>73</v>
      </c>
      <c r="C179" s="248">
        <v>1661</v>
      </c>
      <c r="D179" s="248">
        <v>35749</v>
      </c>
      <c r="E179" s="248">
        <v>90572</v>
      </c>
      <c r="F179" s="248" t="s">
        <v>240</v>
      </c>
      <c r="G179" s="248" t="s">
        <v>207</v>
      </c>
      <c r="H179" s="248" t="s">
        <v>240</v>
      </c>
      <c r="I179" s="248"/>
      <c r="J179" s="248" t="s">
        <v>417</v>
      </c>
      <c r="K179" s="249">
        <v>1</v>
      </c>
      <c r="L179" s="248" t="s">
        <v>411</v>
      </c>
      <c r="M179" s="255">
        <v>6333</v>
      </c>
      <c r="N179" s="250">
        <v>3265</v>
      </c>
      <c r="O179" s="250">
        <v>3068</v>
      </c>
    </row>
    <row r="180" spans="1:15">
      <c r="A180" s="248">
        <v>31273</v>
      </c>
      <c r="B180" s="248">
        <v>73</v>
      </c>
      <c r="C180" s="248">
        <v>1661</v>
      </c>
      <c r="D180" s="248">
        <v>35749</v>
      </c>
      <c r="E180" s="248">
        <v>90568</v>
      </c>
      <c r="F180" s="248" t="s">
        <v>240</v>
      </c>
      <c r="G180" s="248" t="s">
        <v>207</v>
      </c>
      <c r="H180" s="248" t="s">
        <v>240</v>
      </c>
      <c r="I180" s="248"/>
      <c r="J180" s="248" t="s">
        <v>317</v>
      </c>
      <c r="K180" s="249">
        <v>1</v>
      </c>
      <c r="L180" s="248" t="s">
        <v>411</v>
      </c>
      <c r="M180" s="255">
        <v>10273</v>
      </c>
      <c r="N180" s="250">
        <v>5288</v>
      </c>
      <c r="O180" s="250">
        <v>4985</v>
      </c>
    </row>
    <row r="181" spans="1:15">
      <c r="A181" s="248">
        <v>31274</v>
      </c>
      <c r="B181" s="248">
        <v>73</v>
      </c>
      <c r="C181" s="248">
        <v>1661</v>
      </c>
      <c r="D181" s="248">
        <v>35749</v>
      </c>
      <c r="E181" s="248">
        <v>90569</v>
      </c>
      <c r="F181" s="248" t="s">
        <v>240</v>
      </c>
      <c r="G181" s="248" t="s">
        <v>207</v>
      </c>
      <c r="H181" s="248" t="s">
        <v>240</v>
      </c>
      <c r="I181" s="248"/>
      <c r="J181" s="248" t="s">
        <v>314</v>
      </c>
      <c r="K181" s="249">
        <v>1</v>
      </c>
      <c r="L181" s="248" t="s">
        <v>411</v>
      </c>
      <c r="M181" s="255">
        <v>5313</v>
      </c>
      <c r="N181" s="250">
        <v>3626</v>
      </c>
      <c r="O181" s="250">
        <v>1687</v>
      </c>
    </row>
    <row r="182" spans="1:15">
      <c r="A182" s="251">
        <v>16550</v>
      </c>
      <c r="B182" s="252">
        <v>73</v>
      </c>
      <c r="C182" s="252">
        <v>1661</v>
      </c>
      <c r="D182" s="252">
        <v>49507</v>
      </c>
      <c r="E182" s="252"/>
      <c r="F182" s="252" t="s">
        <v>240</v>
      </c>
      <c r="G182" s="252" t="s">
        <v>207</v>
      </c>
      <c r="H182" s="252"/>
      <c r="I182" s="252" t="s">
        <v>418</v>
      </c>
      <c r="J182" s="252"/>
      <c r="K182" s="253">
        <v>0</v>
      </c>
      <c r="L182" s="252" t="s">
        <v>28</v>
      </c>
      <c r="M182" s="256">
        <v>1949</v>
      </c>
      <c r="N182" s="254">
        <v>1470</v>
      </c>
      <c r="O182" s="254">
        <v>479</v>
      </c>
    </row>
    <row r="183" spans="1:15">
      <c r="A183" s="251">
        <v>16551</v>
      </c>
      <c r="B183" s="252">
        <v>73</v>
      </c>
      <c r="C183" s="252">
        <v>1661</v>
      </c>
      <c r="D183" s="252">
        <v>35751</v>
      </c>
      <c r="E183" s="252"/>
      <c r="F183" s="252" t="s">
        <v>240</v>
      </c>
      <c r="G183" s="252" t="s">
        <v>207</v>
      </c>
      <c r="H183" s="252"/>
      <c r="I183" s="252" t="s">
        <v>419</v>
      </c>
      <c r="J183" s="252"/>
      <c r="K183" s="253">
        <v>0</v>
      </c>
      <c r="L183" s="252" t="s">
        <v>28</v>
      </c>
      <c r="M183" s="256">
        <v>556</v>
      </c>
      <c r="N183" s="254">
        <v>279</v>
      </c>
      <c r="O183" s="254">
        <v>277</v>
      </c>
    </row>
    <row r="184" spans="1:15">
      <c r="A184" s="251">
        <v>16552</v>
      </c>
      <c r="B184" s="252">
        <v>73</v>
      </c>
      <c r="C184" s="252">
        <v>1661</v>
      </c>
      <c r="D184" s="252">
        <v>42943</v>
      </c>
      <c r="E184" s="252"/>
      <c r="F184" s="252" t="s">
        <v>240</v>
      </c>
      <c r="G184" s="252" t="s">
        <v>207</v>
      </c>
      <c r="H184" s="252"/>
      <c r="I184" s="252" t="s">
        <v>420</v>
      </c>
      <c r="J184" s="252"/>
      <c r="K184" s="253">
        <v>0</v>
      </c>
      <c r="L184" s="252" t="s">
        <v>28</v>
      </c>
      <c r="M184" s="256">
        <v>83</v>
      </c>
      <c r="N184" s="254">
        <v>40</v>
      </c>
      <c r="O184" s="254">
        <v>43</v>
      </c>
    </row>
    <row r="185" spans="1:15">
      <c r="A185" s="251">
        <v>16553</v>
      </c>
      <c r="B185" s="252">
        <v>73</v>
      </c>
      <c r="C185" s="252">
        <v>1661</v>
      </c>
      <c r="D185" s="252">
        <v>35753</v>
      </c>
      <c r="E185" s="252"/>
      <c r="F185" s="252" t="s">
        <v>240</v>
      </c>
      <c r="G185" s="252" t="s">
        <v>207</v>
      </c>
      <c r="H185" s="252"/>
      <c r="I185" s="252" t="s">
        <v>421</v>
      </c>
      <c r="J185" s="252"/>
      <c r="K185" s="253">
        <v>0</v>
      </c>
      <c r="L185" s="252" t="s">
        <v>28</v>
      </c>
      <c r="M185" s="256">
        <v>454</v>
      </c>
      <c r="N185" s="254">
        <v>222</v>
      </c>
      <c r="O185" s="254">
        <v>232</v>
      </c>
    </row>
    <row r="186" spans="1:15">
      <c r="A186" s="251">
        <v>16554</v>
      </c>
      <c r="B186" s="252">
        <v>73</v>
      </c>
      <c r="C186" s="252">
        <v>1661</v>
      </c>
      <c r="D186" s="252">
        <v>35758</v>
      </c>
      <c r="E186" s="252"/>
      <c r="F186" s="252" t="s">
        <v>240</v>
      </c>
      <c r="G186" s="252" t="s">
        <v>207</v>
      </c>
      <c r="H186" s="252"/>
      <c r="I186" s="252" t="s">
        <v>422</v>
      </c>
      <c r="J186" s="252"/>
      <c r="K186" s="253">
        <v>0</v>
      </c>
      <c r="L186" s="252" t="s">
        <v>28</v>
      </c>
      <c r="M186" s="256">
        <v>339</v>
      </c>
      <c r="N186" s="254">
        <v>160</v>
      </c>
      <c r="O186" s="254">
        <v>179</v>
      </c>
    </row>
    <row r="187" spans="1:15">
      <c r="A187" s="251">
        <v>16555</v>
      </c>
      <c r="B187" s="252">
        <v>73</v>
      </c>
      <c r="C187" s="252">
        <v>1661</v>
      </c>
      <c r="D187" s="252">
        <v>35760</v>
      </c>
      <c r="E187" s="252"/>
      <c r="F187" s="252" t="s">
        <v>240</v>
      </c>
      <c r="G187" s="252" t="s">
        <v>207</v>
      </c>
      <c r="H187" s="252"/>
      <c r="I187" s="252" t="s">
        <v>423</v>
      </c>
      <c r="J187" s="252"/>
      <c r="K187" s="253">
        <v>0</v>
      </c>
      <c r="L187" s="252" t="s">
        <v>28</v>
      </c>
      <c r="M187" s="256">
        <v>1406</v>
      </c>
      <c r="N187" s="254">
        <v>679</v>
      </c>
      <c r="O187" s="254">
        <v>727</v>
      </c>
    </row>
    <row r="188" spans="1:15">
      <c r="A188" s="251">
        <v>16556</v>
      </c>
      <c r="B188" s="252">
        <v>73</v>
      </c>
      <c r="C188" s="252">
        <v>1661</v>
      </c>
      <c r="D188" s="252">
        <v>35761</v>
      </c>
      <c r="E188" s="252"/>
      <c r="F188" s="252" t="s">
        <v>240</v>
      </c>
      <c r="G188" s="252" t="s">
        <v>207</v>
      </c>
      <c r="H188" s="252"/>
      <c r="I188" s="252" t="s">
        <v>424</v>
      </c>
      <c r="J188" s="252"/>
      <c r="K188" s="253">
        <v>0</v>
      </c>
      <c r="L188" s="252" t="s">
        <v>28</v>
      </c>
      <c r="M188" s="256">
        <v>170</v>
      </c>
      <c r="N188" s="254">
        <v>79</v>
      </c>
      <c r="O188" s="254">
        <v>91</v>
      </c>
    </row>
    <row r="189" spans="1:15">
      <c r="A189" s="251">
        <v>16557</v>
      </c>
      <c r="B189" s="252">
        <v>73</v>
      </c>
      <c r="C189" s="252">
        <v>1661</v>
      </c>
      <c r="D189" s="252">
        <v>35762</v>
      </c>
      <c r="E189" s="252"/>
      <c r="F189" s="252" t="s">
        <v>240</v>
      </c>
      <c r="G189" s="252" t="s">
        <v>207</v>
      </c>
      <c r="H189" s="252"/>
      <c r="I189" s="252" t="s">
        <v>425</v>
      </c>
      <c r="J189" s="252"/>
      <c r="K189" s="253">
        <v>0</v>
      </c>
      <c r="L189" s="252" t="s">
        <v>28</v>
      </c>
      <c r="M189" s="256">
        <v>557</v>
      </c>
      <c r="N189" s="254">
        <v>381</v>
      </c>
      <c r="O189" s="254">
        <v>176</v>
      </c>
    </row>
    <row r="190" spans="1:15">
      <c r="A190" s="251">
        <v>16558</v>
      </c>
      <c r="B190" s="252">
        <v>73</v>
      </c>
      <c r="C190" s="252">
        <v>1661</v>
      </c>
      <c r="D190" s="252">
        <v>35763</v>
      </c>
      <c r="E190" s="252"/>
      <c r="F190" s="252" t="s">
        <v>240</v>
      </c>
      <c r="G190" s="252" t="s">
        <v>207</v>
      </c>
      <c r="H190" s="252"/>
      <c r="I190" s="252" t="s">
        <v>426</v>
      </c>
      <c r="J190" s="252"/>
      <c r="K190" s="253">
        <v>0</v>
      </c>
      <c r="L190" s="252" t="s">
        <v>28</v>
      </c>
      <c r="M190" s="256">
        <v>760</v>
      </c>
      <c r="N190" s="254">
        <v>437</v>
      </c>
      <c r="O190" s="254">
        <v>323</v>
      </c>
    </row>
    <row r="191" spans="1:15">
      <c r="A191" s="251">
        <v>16559</v>
      </c>
      <c r="B191" s="252">
        <v>73</v>
      </c>
      <c r="C191" s="252">
        <v>1661</v>
      </c>
      <c r="D191" s="252">
        <v>35782</v>
      </c>
      <c r="E191" s="252"/>
      <c r="F191" s="252" t="s">
        <v>240</v>
      </c>
      <c r="G191" s="252" t="s">
        <v>207</v>
      </c>
      <c r="H191" s="252"/>
      <c r="I191" s="252" t="s">
        <v>427</v>
      </c>
      <c r="J191" s="252"/>
      <c r="K191" s="253">
        <v>0</v>
      </c>
      <c r="L191" s="252" t="s">
        <v>28</v>
      </c>
      <c r="M191" s="256">
        <v>173</v>
      </c>
      <c r="N191" s="254">
        <v>84</v>
      </c>
      <c r="O191" s="254">
        <v>89</v>
      </c>
    </row>
    <row r="192" spans="1:15">
      <c r="A192" s="251">
        <v>16560</v>
      </c>
      <c r="B192" s="252">
        <v>73</v>
      </c>
      <c r="C192" s="252">
        <v>1661</v>
      </c>
      <c r="D192" s="252">
        <v>35783</v>
      </c>
      <c r="E192" s="252"/>
      <c r="F192" s="252" t="s">
        <v>240</v>
      </c>
      <c r="G192" s="252" t="s">
        <v>207</v>
      </c>
      <c r="H192" s="252"/>
      <c r="I192" s="252" t="s">
        <v>428</v>
      </c>
      <c r="J192" s="252"/>
      <c r="K192" s="253">
        <v>0</v>
      </c>
      <c r="L192" s="252" t="s">
        <v>28</v>
      </c>
      <c r="M192" s="256">
        <v>504</v>
      </c>
      <c r="N192" s="254">
        <v>274</v>
      </c>
      <c r="O192" s="254">
        <v>230</v>
      </c>
    </row>
    <row r="193" spans="1:15">
      <c r="A193" s="251">
        <v>16561</v>
      </c>
      <c r="B193" s="252">
        <v>73</v>
      </c>
      <c r="C193" s="252">
        <v>1661</v>
      </c>
      <c r="D193" s="252">
        <v>35784</v>
      </c>
      <c r="E193" s="252"/>
      <c r="F193" s="252" t="s">
        <v>240</v>
      </c>
      <c r="G193" s="252" t="s">
        <v>207</v>
      </c>
      <c r="H193" s="252"/>
      <c r="I193" s="252" t="s">
        <v>429</v>
      </c>
      <c r="J193" s="252"/>
      <c r="K193" s="253">
        <v>0</v>
      </c>
      <c r="L193" s="252" t="s">
        <v>28</v>
      </c>
      <c r="M193" s="256">
        <v>110</v>
      </c>
      <c r="N193" s="254">
        <v>54</v>
      </c>
      <c r="O193" s="254">
        <v>56</v>
      </c>
    </row>
    <row r="194" spans="1:15">
      <c r="A194" s="251">
        <v>16562</v>
      </c>
      <c r="B194" s="252">
        <v>73</v>
      </c>
      <c r="C194" s="252">
        <v>1661</v>
      </c>
      <c r="D194" s="252">
        <v>35771</v>
      </c>
      <c r="E194" s="252"/>
      <c r="F194" s="252" t="s">
        <v>240</v>
      </c>
      <c r="G194" s="252" t="s">
        <v>207</v>
      </c>
      <c r="H194" s="252"/>
      <c r="I194" s="252" t="s">
        <v>430</v>
      </c>
      <c r="J194" s="252"/>
      <c r="K194" s="253">
        <v>0</v>
      </c>
      <c r="L194" s="252" t="s">
        <v>28</v>
      </c>
      <c r="M194" s="256">
        <v>2441</v>
      </c>
      <c r="N194" s="254">
        <v>1279</v>
      </c>
      <c r="O194" s="254">
        <v>1162</v>
      </c>
    </row>
    <row r="195" spans="1:15">
      <c r="A195" s="251">
        <v>16563</v>
      </c>
      <c r="B195" s="252">
        <v>73</v>
      </c>
      <c r="C195" s="252">
        <v>1661</v>
      </c>
      <c r="D195" s="252">
        <v>35786</v>
      </c>
      <c r="E195" s="252"/>
      <c r="F195" s="252" t="s">
        <v>240</v>
      </c>
      <c r="G195" s="252" t="s">
        <v>207</v>
      </c>
      <c r="H195" s="252"/>
      <c r="I195" s="252" t="s">
        <v>431</v>
      </c>
      <c r="J195" s="252"/>
      <c r="K195" s="253">
        <v>0</v>
      </c>
      <c r="L195" s="252" t="s">
        <v>28</v>
      </c>
      <c r="M195" s="256">
        <v>1226</v>
      </c>
      <c r="N195" s="254">
        <v>601</v>
      </c>
      <c r="O195" s="254">
        <v>625</v>
      </c>
    </row>
    <row r="196" spans="1:15">
      <c r="A196" s="251">
        <v>16564</v>
      </c>
      <c r="B196" s="252">
        <v>73</v>
      </c>
      <c r="C196" s="252">
        <v>1661</v>
      </c>
      <c r="D196" s="252">
        <v>27863</v>
      </c>
      <c r="E196" s="252"/>
      <c r="F196" s="252" t="s">
        <v>240</v>
      </c>
      <c r="G196" s="252" t="s">
        <v>207</v>
      </c>
      <c r="H196" s="252"/>
      <c r="I196" s="252" t="s">
        <v>432</v>
      </c>
      <c r="J196" s="252"/>
      <c r="K196" s="253">
        <v>0</v>
      </c>
      <c r="L196" s="252" t="s">
        <v>28</v>
      </c>
      <c r="M196" s="256">
        <v>9</v>
      </c>
      <c r="N196" s="254">
        <v>9</v>
      </c>
      <c r="O196" s="254" t="s">
        <v>373</v>
      </c>
    </row>
    <row r="197" spans="1:15">
      <c r="A197" s="251">
        <v>16565</v>
      </c>
      <c r="B197" s="252">
        <v>73</v>
      </c>
      <c r="C197" s="252">
        <v>1661</v>
      </c>
      <c r="D197" s="252">
        <v>35767</v>
      </c>
      <c r="E197" s="252"/>
      <c r="F197" s="252" t="s">
        <v>240</v>
      </c>
      <c r="G197" s="252" t="s">
        <v>207</v>
      </c>
      <c r="H197" s="252"/>
      <c r="I197" s="252" t="s">
        <v>271</v>
      </c>
      <c r="J197" s="252"/>
      <c r="K197" s="253">
        <v>0</v>
      </c>
      <c r="L197" s="252" t="s">
        <v>28</v>
      </c>
      <c r="M197" s="256">
        <v>1109</v>
      </c>
      <c r="N197" s="254">
        <v>561</v>
      </c>
      <c r="O197" s="254">
        <v>548</v>
      </c>
    </row>
    <row r="198" spans="1:15">
      <c r="A198" s="251">
        <v>16566</v>
      </c>
      <c r="B198" s="252">
        <v>73</v>
      </c>
      <c r="C198" s="252">
        <v>1661</v>
      </c>
      <c r="D198" s="252">
        <v>35769</v>
      </c>
      <c r="E198" s="252"/>
      <c r="F198" s="252" t="s">
        <v>240</v>
      </c>
      <c r="G198" s="252" t="s">
        <v>207</v>
      </c>
      <c r="H198" s="252"/>
      <c r="I198" s="252" t="s">
        <v>433</v>
      </c>
      <c r="J198" s="252"/>
      <c r="K198" s="253">
        <v>0</v>
      </c>
      <c r="L198" s="252" t="s">
        <v>28</v>
      </c>
      <c r="M198" s="256">
        <v>2768</v>
      </c>
      <c r="N198" s="254">
        <v>1407</v>
      </c>
      <c r="O198" s="254">
        <v>1361</v>
      </c>
    </row>
    <row r="199" spans="1:15">
      <c r="A199" s="251">
        <v>16567</v>
      </c>
      <c r="B199" s="252">
        <v>73</v>
      </c>
      <c r="C199" s="252">
        <v>1661</v>
      </c>
      <c r="D199" s="252">
        <v>35770</v>
      </c>
      <c r="E199" s="252"/>
      <c r="F199" s="252" t="s">
        <v>240</v>
      </c>
      <c r="G199" s="252" t="s">
        <v>207</v>
      </c>
      <c r="H199" s="252"/>
      <c r="I199" s="252" t="s">
        <v>434</v>
      </c>
      <c r="J199" s="252"/>
      <c r="K199" s="253">
        <v>0</v>
      </c>
      <c r="L199" s="252" t="s">
        <v>28</v>
      </c>
      <c r="M199" s="256">
        <v>580</v>
      </c>
      <c r="N199" s="254">
        <v>308</v>
      </c>
      <c r="O199" s="254">
        <v>272</v>
      </c>
    </row>
    <row r="200" spans="1:15">
      <c r="A200" s="248">
        <v>31275</v>
      </c>
      <c r="B200" s="248">
        <v>73</v>
      </c>
      <c r="C200" s="248">
        <v>1661</v>
      </c>
      <c r="D200" s="248">
        <v>35752</v>
      </c>
      <c r="E200" s="248">
        <v>90576</v>
      </c>
      <c r="F200" s="248" t="s">
        <v>240</v>
      </c>
      <c r="G200" s="248" t="s">
        <v>207</v>
      </c>
      <c r="H200" s="248" t="s">
        <v>435</v>
      </c>
      <c r="I200" s="248"/>
      <c r="J200" s="248" t="s">
        <v>436</v>
      </c>
      <c r="K200" s="249">
        <v>1</v>
      </c>
      <c r="L200" s="248" t="s">
        <v>338</v>
      </c>
      <c r="M200" s="255">
        <v>330</v>
      </c>
      <c r="N200" s="250">
        <v>165</v>
      </c>
      <c r="O200" s="250">
        <v>165</v>
      </c>
    </row>
    <row r="201" spans="1:15">
      <c r="A201" s="248">
        <v>31276</v>
      </c>
      <c r="B201" s="248">
        <v>73</v>
      </c>
      <c r="C201" s="248">
        <v>1661</v>
      </c>
      <c r="D201" s="248">
        <v>35752</v>
      </c>
      <c r="E201" s="248">
        <v>90577</v>
      </c>
      <c r="F201" s="248" t="s">
        <v>240</v>
      </c>
      <c r="G201" s="248" t="s">
        <v>207</v>
      </c>
      <c r="H201" s="248" t="s">
        <v>435</v>
      </c>
      <c r="I201" s="248"/>
      <c r="J201" s="248" t="s">
        <v>437</v>
      </c>
      <c r="K201" s="249">
        <v>1</v>
      </c>
      <c r="L201" s="248" t="s">
        <v>338</v>
      </c>
      <c r="M201" s="255">
        <v>716</v>
      </c>
      <c r="N201" s="250">
        <v>364</v>
      </c>
      <c r="O201" s="250">
        <v>352</v>
      </c>
    </row>
    <row r="202" spans="1:15">
      <c r="A202" s="248">
        <v>31277</v>
      </c>
      <c r="B202" s="248">
        <v>73</v>
      </c>
      <c r="C202" s="248">
        <v>1661</v>
      </c>
      <c r="D202" s="248">
        <v>35752</v>
      </c>
      <c r="E202" s="248">
        <v>90578</v>
      </c>
      <c r="F202" s="248" t="s">
        <v>240</v>
      </c>
      <c r="G202" s="248" t="s">
        <v>207</v>
      </c>
      <c r="H202" s="248" t="s">
        <v>435</v>
      </c>
      <c r="I202" s="248"/>
      <c r="J202" s="248" t="s">
        <v>438</v>
      </c>
      <c r="K202" s="249">
        <v>1</v>
      </c>
      <c r="L202" s="248" t="s">
        <v>338</v>
      </c>
      <c r="M202" s="255">
        <v>908</v>
      </c>
      <c r="N202" s="250">
        <v>450</v>
      </c>
      <c r="O202" s="250">
        <v>458</v>
      </c>
    </row>
    <row r="203" spans="1:15">
      <c r="A203" s="248">
        <v>31278</v>
      </c>
      <c r="B203" s="248">
        <v>73</v>
      </c>
      <c r="C203" s="248">
        <v>1661</v>
      </c>
      <c r="D203" s="248">
        <v>35752</v>
      </c>
      <c r="E203" s="248">
        <v>90579</v>
      </c>
      <c r="F203" s="248" t="s">
        <v>240</v>
      </c>
      <c r="G203" s="248" t="s">
        <v>207</v>
      </c>
      <c r="H203" s="248" t="s">
        <v>435</v>
      </c>
      <c r="I203" s="248"/>
      <c r="J203" s="248" t="s">
        <v>439</v>
      </c>
      <c r="K203" s="249">
        <v>1</v>
      </c>
      <c r="L203" s="248" t="s">
        <v>338</v>
      </c>
      <c r="M203" s="255">
        <v>1636</v>
      </c>
      <c r="N203" s="250">
        <v>958</v>
      </c>
      <c r="O203" s="250">
        <v>678</v>
      </c>
    </row>
    <row r="204" spans="1:15">
      <c r="A204" s="248">
        <v>31279</v>
      </c>
      <c r="B204" s="248">
        <v>73</v>
      </c>
      <c r="C204" s="248">
        <v>1661</v>
      </c>
      <c r="D204" s="248">
        <v>35781</v>
      </c>
      <c r="E204" s="248">
        <v>90585</v>
      </c>
      <c r="F204" s="248" t="s">
        <v>240</v>
      </c>
      <c r="G204" s="248" t="s">
        <v>207</v>
      </c>
      <c r="H204" s="248" t="s">
        <v>440</v>
      </c>
      <c r="I204" s="248"/>
      <c r="J204" s="248" t="s">
        <v>337</v>
      </c>
      <c r="K204" s="249">
        <v>1</v>
      </c>
      <c r="L204" s="248" t="s">
        <v>338</v>
      </c>
      <c r="M204" s="255">
        <v>920</v>
      </c>
      <c r="N204" s="250">
        <v>471</v>
      </c>
      <c r="O204" s="250">
        <v>449</v>
      </c>
    </row>
    <row r="205" spans="1:15">
      <c r="A205" s="248">
        <v>31280</v>
      </c>
      <c r="B205" s="248">
        <v>73</v>
      </c>
      <c r="C205" s="248">
        <v>1661</v>
      </c>
      <c r="D205" s="248">
        <v>35781</v>
      </c>
      <c r="E205" s="248">
        <v>90586</v>
      </c>
      <c r="F205" s="248" t="s">
        <v>240</v>
      </c>
      <c r="G205" s="248" t="s">
        <v>207</v>
      </c>
      <c r="H205" s="248" t="s">
        <v>440</v>
      </c>
      <c r="I205" s="248"/>
      <c r="J205" s="248" t="s">
        <v>441</v>
      </c>
      <c r="K205" s="249">
        <v>1</v>
      </c>
      <c r="L205" s="248" t="s">
        <v>338</v>
      </c>
      <c r="M205" s="255">
        <v>664</v>
      </c>
      <c r="N205" s="250">
        <v>330</v>
      </c>
      <c r="O205" s="250">
        <v>334</v>
      </c>
    </row>
    <row r="206" spans="1:15">
      <c r="A206" s="248">
        <v>31281</v>
      </c>
      <c r="B206" s="248">
        <v>73</v>
      </c>
      <c r="C206" s="248">
        <v>1661</v>
      </c>
      <c r="D206" s="248">
        <v>35781</v>
      </c>
      <c r="E206" s="248">
        <v>90588</v>
      </c>
      <c r="F206" s="248" t="s">
        <v>240</v>
      </c>
      <c r="G206" s="248" t="s">
        <v>207</v>
      </c>
      <c r="H206" s="248" t="s">
        <v>440</v>
      </c>
      <c r="I206" s="248"/>
      <c r="J206" s="248" t="s">
        <v>317</v>
      </c>
      <c r="K206" s="249">
        <v>1</v>
      </c>
      <c r="L206" s="248" t="s">
        <v>338</v>
      </c>
      <c r="M206" s="255">
        <v>1235</v>
      </c>
      <c r="N206" s="250">
        <v>604</v>
      </c>
      <c r="O206" s="250">
        <v>631</v>
      </c>
    </row>
    <row r="207" spans="1:15">
      <c r="A207" s="248">
        <v>31282</v>
      </c>
      <c r="B207" s="248">
        <v>73</v>
      </c>
      <c r="C207" s="248">
        <v>1661</v>
      </c>
      <c r="D207" s="248">
        <v>35765</v>
      </c>
      <c r="E207" s="248">
        <v>90580</v>
      </c>
      <c r="F207" s="248" t="s">
        <v>240</v>
      </c>
      <c r="G207" s="248" t="s">
        <v>207</v>
      </c>
      <c r="H207" s="248" t="s">
        <v>442</v>
      </c>
      <c r="I207" s="248"/>
      <c r="J207" s="248" t="s">
        <v>341</v>
      </c>
      <c r="K207" s="249">
        <v>1</v>
      </c>
      <c r="L207" s="248" t="s">
        <v>338</v>
      </c>
      <c r="M207" s="255">
        <v>1037</v>
      </c>
      <c r="N207" s="250">
        <v>521</v>
      </c>
      <c r="O207" s="250">
        <v>516</v>
      </c>
    </row>
    <row r="208" spans="1:15">
      <c r="A208" s="248">
        <v>31283</v>
      </c>
      <c r="B208" s="248">
        <v>73</v>
      </c>
      <c r="C208" s="248">
        <v>1661</v>
      </c>
      <c r="D208" s="248">
        <v>35765</v>
      </c>
      <c r="E208" s="248">
        <v>90581</v>
      </c>
      <c r="F208" s="248" t="s">
        <v>240</v>
      </c>
      <c r="G208" s="248" t="s">
        <v>207</v>
      </c>
      <c r="H208" s="248" t="s">
        <v>442</v>
      </c>
      <c r="I208" s="248"/>
      <c r="J208" s="248" t="s">
        <v>410</v>
      </c>
      <c r="K208" s="249">
        <v>1</v>
      </c>
      <c r="L208" s="248" t="s">
        <v>338</v>
      </c>
      <c r="M208" s="255">
        <v>1765</v>
      </c>
      <c r="N208" s="250">
        <v>895</v>
      </c>
      <c r="O208" s="250">
        <v>870</v>
      </c>
    </row>
    <row r="209" spans="1:15">
      <c r="A209" s="248">
        <v>31284</v>
      </c>
      <c r="B209" s="248">
        <v>73</v>
      </c>
      <c r="C209" s="248">
        <v>1661</v>
      </c>
      <c r="D209" s="248">
        <v>35765</v>
      </c>
      <c r="E209" s="248">
        <v>90582</v>
      </c>
      <c r="F209" s="248" t="s">
        <v>240</v>
      </c>
      <c r="G209" s="248" t="s">
        <v>207</v>
      </c>
      <c r="H209" s="248" t="s">
        <v>442</v>
      </c>
      <c r="I209" s="248"/>
      <c r="J209" s="248" t="s">
        <v>443</v>
      </c>
      <c r="K209" s="249">
        <v>1</v>
      </c>
      <c r="L209" s="248" t="s">
        <v>338</v>
      </c>
      <c r="M209" s="255">
        <v>1642</v>
      </c>
      <c r="N209" s="250">
        <v>887</v>
      </c>
      <c r="O209" s="250">
        <v>755</v>
      </c>
    </row>
    <row r="210" spans="1:15">
      <c r="A210" s="248">
        <v>31285</v>
      </c>
      <c r="B210" s="248">
        <v>73</v>
      </c>
      <c r="C210" s="248">
        <v>1661</v>
      </c>
      <c r="D210" s="248">
        <v>35765</v>
      </c>
      <c r="E210" s="248">
        <v>90583</v>
      </c>
      <c r="F210" s="248" t="s">
        <v>240</v>
      </c>
      <c r="G210" s="248" t="s">
        <v>207</v>
      </c>
      <c r="H210" s="248" t="s">
        <v>442</v>
      </c>
      <c r="I210" s="248"/>
      <c r="J210" s="248" t="s">
        <v>444</v>
      </c>
      <c r="K210" s="249">
        <v>1</v>
      </c>
      <c r="L210" s="248" t="s">
        <v>338</v>
      </c>
      <c r="M210" s="255">
        <v>654</v>
      </c>
      <c r="N210" s="250">
        <v>317</v>
      </c>
      <c r="O210" s="250">
        <v>337</v>
      </c>
    </row>
    <row r="211" spans="1:15">
      <c r="A211" s="248">
        <v>31286</v>
      </c>
      <c r="B211" s="248">
        <v>73</v>
      </c>
      <c r="C211" s="248">
        <v>1661</v>
      </c>
      <c r="D211" s="248">
        <v>35765</v>
      </c>
      <c r="E211" s="248">
        <v>90584</v>
      </c>
      <c r="F211" s="248" t="s">
        <v>240</v>
      </c>
      <c r="G211" s="248" t="s">
        <v>207</v>
      </c>
      <c r="H211" s="248" t="s">
        <v>442</v>
      </c>
      <c r="I211" s="248"/>
      <c r="J211" s="248" t="s">
        <v>445</v>
      </c>
      <c r="K211" s="249">
        <v>1</v>
      </c>
      <c r="L211" s="248" t="s">
        <v>338</v>
      </c>
      <c r="M211" s="255">
        <v>3901</v>
      </c>
      <c r="N211" s="250">
        <v>1911</v>
      </c>
      <c r="O211" s="250">
        <v>1990</v>
      </c>
    </row>
    <row r="212" spans="1:15">
      <c r="A212" s="248">
        <v>31316</v>
      </c>
      <c r="B212" s="248">
        <v>73</v>
      </c>
      <c r="C212" s="248">
        <v>1623</v>
      </c>
      <c r="D212" s="248">
        <v>35946</v>
      </c>
      <c r="E212" s="248">
        <v>90630</v>
      </c>
      <c r="F212" s="248" t="s">
        <v>240</v>
      </c>
      <c r="G212" s="248" t="s">
        <v>210</v>
      </c>
      <c r="H212" s="248" t="s">
        <v>210</v>
      </c>
      <c r="I212" s="248"/>
      <c r="J212" s="248" t="s">
        <v>446</v>
      </c>
      <c r="K212" s="249">
        <v>1</v>
      </c>
      <c r="L212" s="248" t="s">
        <v>243</v>
      </c>
      <c r="M212" s="255">
        <v>5153</v>
      </c>
      <c r="N212" s="250">
        <v>2610</v>
      </c>
      <c r="O212" s="250">
        <v>2543</v>
      </c>
    </row>
    <row r="213" spans="1:15">
      <c r="A213" s="248">
        <v>31317</v>
      </c>
      <c r="B213" s="248">
        <v>73</v>
      </c>
      <c r="C213" s="248">
        <v>1623</v>
      </c>
      <c r="D213" s="248">
        <v>35946</v>
      </c>
      <c r="E213" s="248">
        <v>90631</v>
      </c>
      <c r="F213" s="248" t="s">
        <v>240</v>
      </c>
      <c r="G213" s="248" t="s">
        <v>210</v>
      </c>
      <c r="H213" s="248" t="s">
        <v>210</v>
      </c>
      <c r="I213" s="248"/>
      <c r="J213" s="248" t="s">
        <v>447</v>
      </c>
      <c r="K213" s="249">
        <v>1</v>
      </c>
      <c r="L213" s="248" t="s">
        <v>243</v>
      </c>
      <c r="M213" s="255">
        <v>7705</v>
      </c>
      <c r="N213" s="250">
        <v>3889</v>
      </c>
      <c r="O213" s="250">
        <v>3816</v>
      </c>
    </row>
    <row r="214" spans="1:15">
      <c r="A214" s="248">
        <v>31318</v>
      </c>
      <c r="B214" s="248">
        <v>73</v>
      </c>
      <c r="C214" s="248">
        <v>1623</v>
      </c>
      <c r="D214" s="248">
        <v>35946</v>
      </c>
      <c r="E214" s="248">
        <v>90632</v>
      </c>
      <c r="F214" s="248" t="s">
        <v>240</v>
      </c>
      <c r="G214" s="248" t="s">
        <v>210</v>
      </c>
      <c r="H214" s="248" t="s">
        <v>210</v>
      </c>
      <c r="I214" s="248"/>
      <c r="J214" s="248" t="s">
        <v>275</v>
      </c>
      <c r="K214" s="249">
        <v>1</v>
      </c>
      <c r="L214" s="248" t="s">
        <v>243</v>
      </c>
      <c r="M214" s="255">
        <v>11358</v>
      </c>
      <c r="N214" s="250">
        <v>5700</v>
      </c>
      <c r="O214" s="250">
        <v>5658</v>
      </c>
    </row>
    <row r="215" spans="1:15">
      <c r="A215" s="248">
        <v>31319</v>
      </c>
      <c r="B215" s="248">
        <v>73</v>
      </c>
      <c r="C215" s="248">
        <v>1623</v>
      </c>
      <c r="D215" s="248">
        <v>35946</v>
      </c>
      <c r="E215" s="248">
        <v>90633</v>
      </c>
      <c r="F215" s="248" t="s">
        <v>240</v>
      </c>
      <c r="G215" s="248" t="s">
        <v>210</v>
      </c>
      <c r="H215" s="248" t="s">
        <v>210</v>
      </c>
      <c r="I215" s="248"/>
      <c r="J215" s="248" t="s">
        <v>339</v>
      </c>
      <c r="K215" s="249">
        <v>1</v>
      </c>
      <c r="L215" s="248" t="s">
        <v>243</v>
      </c>
      <c r="M215" s="255">
        <v>9239</v>
      </c>
      <c r="N215" s="250">
        <v>4835</v>
      </c>
      <c r="O215" s="250">
        <v>4404</v>
      </c>
    </row>
    <row r="216" spans="1:15">
      <c r="A216" s="248">
        <v>31320</v>
      </c>
      <c r="B216" s="248">
        <v>73</v>
      </c>
      <c r="C216" s="248">
        <v>1623</v>
      </c>
      <c r="D216" s="248">
        <v>35946</v>
      </c>
      <c r="E216" s="248">
        <v>90634</v>
      </c>
      <c r="F216" s="248" t="s">
        <v>240</v>
      </c>
      <c r="G216" s="248" t="s">
        <v>210</v>
      </c>
      <c r="H216" s="248" t="s">
        <v>210</v>
      </c>
      <c r="I216" s="248"/>
      <c r="J216" s="248" t="s">
        <v>277</v>
      </c>
      <c r="K216" s="249">
        <v>1</v>
      </c>
      <c r="L216" s="248" t="s">
        <v>243</v>
      </c>
      <c r="M216" s="255">
        <v>10396</v>
      </c>
      <c r="N216" s="250">
        <v>5251</v>
      </c>
      <c r="O216" s="250">
        <v>5145</v>
      </c>
    </row>
    <row r="217" spans="1:15">
      <c r="A217" s="248">
        <v>31321</v>
      </c>
      <c r="B217" s="248">
        <v>73</v>
      </c>
      <c r="C217" s="248">
        <v>1623</v>
      </c>
      <c r="D217" s="248">
        <v>35946</v>
      </c>
      <c r="E217" s="248">
        <v>90635</v>
      </c>
      <c r="F217" s="248" t="s">
        <v>240</v>
      </c>
      <c r="G217" s="248" t="s">
        <v>210</v>
      </c>
      <c r="H217" s="248" t="s">
        <v>210</v>
      </c>
      <c r="I217" s="248"/>
      <c r="J217" s="248" t="s">
        <v>245</v>
      </c>
      <c r="K217" s="249">
        <v>1</v>
      </c>
      <c r="L217" s="248" t="s">
        <v>243</v>
      </c>
      <c r="M217" s="255">
        <v>6182</v>
      </c>
      <c r="N217" s="250">
        <v>3081</v>
      </c>
      <c r="O217" s="250">
        <v>3101</v>
      </c>
    </row>
    <row r="218" spans="1:15">
      <c r="A218" s="248">
        <v>31322</v>
      </c>
      <c r="B218" s="248">
        <v>73</v>
      </c>
      <c r="C218" s="248">
        <v>1623</v>
      </c>
      <c r="D218" s="248">
        <v>35946</v>
      </c>
      <c r="E218" s="248">
        <v>90636</v>
      </c>
      <c r="F218" s="248" t="s">
        <v>240</v>
      </c>
      <c r="G218" s="248" t="s">
        <v>210</v>
      </c>
      <c r="H218" s="248" t="s">
        <v>210</v>
      </c>
      <c r="I218" s="248"/>
      <c r="J218" s="248" t="s">
        <v>448</v>
      </c>
      <c r="K218" s="249">
        <v>1</v>
      </c>
      <c r="L218" s="248" t="s">
        <v>243</v>
      </c>
      <c r="M218" s="255">
        <v>7445</v>
      </c>
      <c r="N218" s="250">
        <v>3776</v>
      </c>
      <c r="O218" s="250">
        <v>3669</v>
      </c>
    </row>
    <row r="219" spans="1:15">
      <c r="A219" s="248">
        <v>31323</v>
      </c>
      <c r="B219" s="248">
        <v>73</v>
      </c>
      <c r="C219" s="248">
        <v>1623</v>
      </c>
      <c r="D219" s="248">
        <v>35946</v>
      </c>
      <c r="E219" s="248">
        <v>90637</v>
      </c>
      <c r="F219" s="248" t="s">
        <v>240</v>
      </c>
      <c r="G219" s="248" t="s">
        <v>210</v>
      </c>
      <c r="H219" s="248" t="s">
        <v>210</v>
      </c>
      <c r="I219" s="248"/>
      <c r="J219" s="248" t="s">
        <v>449</v>
      </c>
      <c r="K219" s="249">
        <v>1</v>
      </c>
      <c r="L219" s="248" t="s">
        <v>243</v>
      </c>
      <c r="M219" s="255">
        <v>10363</v>
      </c>
      <c r="N219" s="250">
        <v>5260</v>
      </c>
      <c r="O219" s="250">
        <v>5103</v>
      </c>
    </row>
    <row r="220" spans="1:15">
      <c r="A220" s="248">
        <v>31324</v>
      </c>
      <c r="B220" s="248">
        <v>73</v>
      </c>
      <c r="C220" s="248">
        <v>1623</v>
      </c>
      <c r="D220" s="248">
        <v>35946</v>
      </c>
      <c r="E220" s="248">
        <v>90638</v>
      </c>
      <c r="F220" s="248" t="s">
        <v>240</v>
      </c>
      <c r="G220" s="248" t="s">
        <v>210</v>
      </c>
      <c r="H220" s="248" t="s">
        <v>210</v>
      </c>
      <c r="I220" s="248"/>
      <c r="J220" s="248" t="s">
        <v>450</v>
      </c>
      <c r="K220" s="249">
        <v>1</v>
      </c>
      <c r="L220" s="248" t="s">
        <v>243</v>
      </c>
      <c r="M220" s="255">
        <v>10940</v>
      </c>
      <c r="N220" s="250">
        <v>5750</v>
      </c>
      <c r="O220" s="250">
        <v>5190</v>
      </c>
    </row>
    <row r="221" spans="1:15">
      <c r="A221" s="248">
        <v>31325</v>
      </c>
      <c r="B221" s="248">
        <v>73</v>
      </c>
      <c r="C221" s="248">
        <v>1623</v>
      </c>
      <c r="D221" s="248">
        <v>35946</v>
      </c>
      <c r="E221" s="248">
        <v>90639</v>
      </c>
      <c r="F221" s="248" t="s">
        <v>240</v>
      </c>
      <c r="G221" s="248" t="s">
        <v>210</v>
      </c>
      <c r="H221" s="248" t="s">
        <v>210</v>
      </c>
      <c r="I221" s="248"/>
      <c r="J221" s="248" t="s">
        <v>451</v>
      </c>
      <c r="K221" s="249">
        <v>1</v>
      </c>
      <c r="L221" s="248" t="s">
        <v>243</v>
      </c>
      <c r="M221" s="255">
        <v>10458</v>
      </c>
      <c r="N221" s="250">
        <v>5282</v>
      </c>
      <c r="O221" s="250">
        <v>5176</v>
      </c>
    </row>
    <row r="222" spans="1:15">
      <c r="A222" s="248">
        <v>31326</v>
      </c>
      <c r="B222" s="248">
        <v>73</v>
      </c>
      <c r="C222" s="248">
        <v>1623</v>
      </c>
      <c r="D222" s="248">
        <v>35946</v>
      </c>
      <c r="E222" s="248">
        <v>90640</v>
      </c>
      <c r="F222" s="248" t="s">
        <v>240</v>
      </c>
      <c r="G222" s="248" t="s">
        <v>210</v>
      </c>
      <c r="H222" s="248" t="s">
        <v>210</v>
      </c>
      <c r="I222" s="248"/>
      <c r="J222" s="248" t="s">
        <v>452</v>
      </c>
      <c r="K222" s="249">
        <v>1</v>
      </c>
      <c r="L222" s="248" t="s">
        <v>243</v>
      </c>
      <c r="M222" s="255">
        <v>4312</v>
      </c>
      <c r="N222" s="250">
        <v>2191</v>
      </c>
      <c r="O222" s="250">
        <v>2121</v>
      </c>
    </row>
    <row r="223" spans="1:15">
      <c r="A223" s="251">
        <v>16707</v>
      </c>
      <c r="B223" s="252">
        <v>73</v>
      </c>
      <c r="C223" s="252">
        <v>1623</v>
      </c>
      <c r="D223" s="252">
        <v>35948</v>
      </c>
      <c r="E223" s="252"/>
      <c r="F223" s="252" t="s">
        <v>240</v>
      </c>
      <c r="G223" s="252" t="s">
        <v>210</v>
      </c>
      <c r="H223" s="252"/>
      <c r="I223" s="252" t="s">
        <v>453</v>
      </c>
      <c r="J223" s="252"/>
      <c r="K223" s="253">
        <v>0</v>
      </c>
      <c r="L223" s="252" t="s">
        <v>28</v>
      </c>
      <c r="M223" s="256">
        <v>489</v>
      </c>
      <c r="N223" s="254">
        <v>231</v>
      </c>
      <c r="O223" s="254">
        <v>258</v>
      </c>
    </row>
    <row r="224" spans="1:15">
      <c r="A224" s="251">
        <v>16708</v>
      </c>
      <c r="B224" s="252">
        <v>73</v>
      </c>
      <c r="C224" s="252">
        <v>1623</v>
      </c>
      <c r="D224" s="252">
        <v>35951</v>
      </c>
      <c r="E224" s="252"/>
      <c r="F224" s="252" t="s">
        <v>240</v>
      </c>
      <c r="G224" s="252" t="s">
        <v>210</v>
      </c>
      <c r="H224" s="252"/>
      <c r="I224" s="252" t="s">
        <v>454</v>
      </c>
      <c r="J224" s="252"/>
      <c r="K224" s="253">
        <v>0</v>
      </c>
      <c r="L224" s="252" t="s">
        <v>28</v>
      </c>
      <c r="M224" s="256">
        <v>264</v>
      </c>
      <c r="N224" s="254">
        <v>138</v>
      </c>
      <c r="O224" s="254">
        <v>126</v>
      </c>
    </row>
    <row r="225" spans="1:15">
      <c r="A225" s="251">
        <v>16709</v>
      </c>
      <c r="B225" s="252">
        <v>73</v>
      </c>
      <c r="C225" s="252">
        <v>1623</v>
      </c>
      <c r="D225" s="252">
        <v>35952</v>
      </c>
      <c r="E225" s="252"/>
      <c r="F225" s="252" t="s">
        <v>240</v>
      </c>
      <c r="G225" s="252" t="s">
        <v>210</v>
      </c>
      <c r="H225" s="252"/>
      <c r="I225" s="252" t="s">
        <v>455</v>
      </c>
      <c r="J225" s="252"/>
      <c r="K225" s="253">
        <v>0</v>
      </c>
      <c r="L225" s="252" t="s">
        <v>28</v>
      </c>
      <c r="M225" s="256">
        <v>2735</v>
      </c>
      <c r="N225" s="254">
        <v>1364</v>
      </c>
      <c r="O225" s="254">
        <v>1371</v>
      </c>
    </row>
    <row r="226" spans="1:15">
      <c r="A226" s="251">
        <v>16710</v>
      </c>
      <c r="B226" s="252">
        <v>73</v>
      </c>
      <c r="C226" s="252">
        <v>1623</v>
      </c>
      <c r="D226" s="252">
        <v>35953</v>
      </c>
      <c r="E226" s="252"/>
      <c r="F226" s="252" t="s">
        <v>240</v>
      </c>
      <c r="G226" s="252" t="s">
        <v>210</v>
      </c>
      <c r="H226" s="252"/>
      <c r="I226" s="252" t="s">
        <v>456</v>
      </c>
      <c r="J226" s="252"/>
      <c r="K226" s="253">
        <v>0</v>
      </c>
      <c r="L226" s="252" t="s">
        <v>28</v>
      </c>
      <c r="M226" s="256">
        <v>1538</v>
      </c>
      <c r="N226" s="254">
        <v>754</v>
      </c>
      <c r="O226" s="254">
        <v>784</v>
      </c>
    </row>
    <row r="227" spans="1:15">
      <c r="A227" s="251">
        <v>16711</v>
      </c>
      <c r="B227" s="252">
        <v>73</v>
      </c>
      <c r="C227" s="252">
        <v>1623</v>
      </c>
      <c r="D227" s="252">
        <v>35955</v>
      </c>
      <c r="E227" s="252"/>
      <c r="F227" s="252" t="s">
        <v>240</v>
      </c>
      <c r="G227" s="252" t="s">
        <v>210</v>
      </c>
      <c r="H227" s="252"/>
      <c r="I227" s="252" t="s">
        <v>457</v>
      </c>
      <c r="J227" s="252"/>
      <c r="K227" s="253">
        <v>0</v>
      </c>
      <c r="L227" s="252" t="s">
        <v>28</v>
      </c>
      <c r="M227" s="256">
        <v>1764</v>
      </c>
      <c r="N227" s="254">
        <v>877</v>
      </c>
      <c r="O227" s="254">
        <v>887</v>
      </c>
    </row>
    <row r="228" spans="1:15">
      <c r="A228" s="251">
        <v>16712</v>
      </c>
      <c r="B228" s="252">
        <v>73</v>
      </c>
      <c r="C228" s="252">
        <v>1623</v>
      </c>
      <c r="D228" s="252">
        <v>35956</v>
      </c>
      <c r="E228" s="252"/>
      <c r="F228" s="252" t="s">
        <v>240</v>
      </c>
      <c r="G228" s="252" t="s">
        <v>210</v>
      </c>
      <c r="H228" s="252"/>
      <c r="I228" s="252" t="s">
        <v>458</v>
      </c>
      <c r="J228" s="252"/>
      <c r="K228" s="253">
        <v>0</v>
      </c>
      <c r="L228" s="252" t="s">
        <v>28</v>
      </c>
      <c r="M228" s="256">
        <v>2981</v>
      </c>
      <c r="N228" s="254">
        <v>1463</v>
      </c>
      <c r="O228" s="254">
        <v>1518</v>
      </c>
    </row>
    <row r="229" spans="1:15">
      <c r="A229" s="251">
        <v>16713</v>
      </c>
      <c r="B229" s="252">
        <v>73</v>
      </c>
      <c r="C229" s="252">
        <v>1623</v>
      </c>
      <c r="D229" s="252">
        <v>35957</v>
      </c>
      <c r="E229" s="252"/>
      <c r="F229" s="252" t="s">
        <v>240</v>
      </c>
      <c r="G229" s="252" t="s">
        <v>210</v>
      </c>
      <c r="H229" s="252"/>
      <c r="I229" s="252" t="s">
        <v>459</v>
      </c>
      <c r="J229" s="252"/>
      <c r="K229" s="253">
        <v>0</v>
      </c>
      <c r="L229" s="252" t="s">
        <v>28</v>
      </c>
      <c r="M229" s="256">
        <v>321</v>
      </c>
      <c r="N229" s="254">
        <v>240</v>
      </c>
      <c r="O229" s="254">
        <v>81</v>
      </c>
    </row>
    <row r="230" spans="1:15">
      <c r="A230" s="251">
        <v>16714</v>
      </c>
      <c r="B230" s="252">
        <v>73</v>
      </c>
      <c r="C230" s="252">
        <v>1623</v>
      </c>
      <c r="D230" s="252">
        <v>35958</v>
      </c>
      <c r="E230" s="252"/>
      <c r="F230" s="252" t="s">
        <v>240</v>
      </c>
      <c r="G230" s="252" t="s">
        <v>210</v>
      </c>
      <c r="H230" s="252"/>
      <c r="I230" s="252" t="s">
        <v>460</v>
      </c>
      <c r="J230" s="252"/>
      <c r="K230" s="253">
        <v>0</v>
      </c>
      <c r="L230" s="252" t="s">
        <v>28</v>
      </c>
      <c r="M230" s="256">
        <v>41</v>
      </c>
      <c r="N230" s="254">
        <v>20</v>
      </c>
      <c r="O230" s="254">
        <v>21</v>
      </c>
    </row>
    <row r="231" spans="1:15">
      <c r="A231" s="251">
        <v>16715</v>
      </c>
      <c r="B231" s="252">
        <v>73</v>
      </c>
      <c r="C231" s="252">
        <v>1623</v>
      </c>
      <c r="D231" s="252">
        <v>35960</v>
      </c>
      <c r="E231" s="252"/>
      <c r="F231" s="252" t="s">
        <v>240</v>
      </c>
      <c r="G231" s="252" t="s">
        <v>210</v>
      </c>
      <c r="H231" s="252"/>
      <c r="I231" s="252" t="s">
        <v>461</v>
      </c>
      <c r="J231" s="252"/>
      <c r="K231" s="253">
        <v>0</v>
      </c>
      <c r="L231" s="252" t="s">
        <v>28</v>
      </c>
      <c r="M231" s="256">
        <v>1291</v>
      </c>
      <c r="N231" s="254">
        <v>622</v>
      </c>
      <c r="O231" s="254">
        <v>669</v>
      </c>
    </row>
    <row r="232" spans="1:15">
      <c r="A232" s="251">
        <v>16716</v>
      </c>
      <c r="B232" s="252">
        <v>73</v>
      </c>
      <c r="C232" s="252">
        <v>1623</v>
      </c>
      <c r="D232" s="252">
        <v>35962</v>
      </c>
      <c r="E232" s="252"/>
      <c r="F232" s="252" t="s">
        <v>240</v>
      </c>
      <c r="G232" s="252" t="s">
        <v>210</v>
      </c>
      <c r="H232" s="252"/>
      <c r="I232" s="252" t="s">
        <v>462</v>
      </c>
      <c r="J232" s="252"/>
      <c r="K232" s="253">
        <v>0</v>
      </c>
      <c r="L232" s="252" t="s">
        <v>28</v>
      </c>
      <c r="M232" s="256">
        <v>36</v>
      </c>
      <c r="N232" s="254">
        <v>16</v>
      </c>
      <c r="O232" s="254">
        <v>20</v>
      </c>
    </row>
    <row r="233" spans="1:15">
      <c r="A233" s="251">
        <v>16717</v>
      </c>
      <c r="B233" s="252">
        <v>73</v>
      </c>
      <c r="C233" s="252">
        <v>1623</v>
      </c>
      <c r="D233" s="252">
        <v>35964</v>
      </c>
      <c r="E233" s="252"/>
      <c r="F233" s="252" t="s">
        <v>240</v>
      </c>
      <c r="G233" s="252" t="s">
        <v>210</v>
      </c>
      <c r="H233" s="252"/>
      <c r="I233" s="252" t="s">
        <v>463</v>
      </c>
      <c r="J233" s="252"/>
      <c r="K233" s="253">
        <v>0</v>
      </c>
      <c r="L233" s="252" t="s">
        <v>28</v>
      </c>
      <c r="M233" s="256">
        <v>287</v>
      </c>
      <c r="N233" s="254">
        <v>213</v>
      </c>
      <c r="O233" s="254">
        <v>74</v>
      </c>
    </row>
    <row r="234" spans="1:15">
      <c r="A234" s="251">
        <v>16718</v>
      </c>
      <c r="B234" s="252">
        <v>73</v>
      </c>
      <c r="C234" s="252">
        <v>1623</v>
      </c>
      <c r="D234" s="252">
        <v>35966</v>
      </c>
      <c r="E234" s="252"/>
      <c r="F234" s="252" t="s">
        <v>240</v>
      </c>
      <c r="G234" s="252" t="s">
        <v>210</v>
      </c>
      <c r="H234" s="252"/>
      <c r="I234" s="252" t="s">
        <v>464</v>
      </c>
      <c r="J234" s="252"/>
      <c r="K234" s="253">
        <v>0</v>
      </c>
      <c r="L234" s="252" t="s">
        <v>28</v>
      </c>
      <c r="M234" s="256">
        <v>1106</v>
      </c>
      <c r="N234" s="254">
        <v>668</v>
      </c>
      <c r="O234" s="254">
        <v>438</v>
      </c>
    </row>
    <row r="235" spans="1:15">
      <c r="A235" s="251">
        <v>16719</v>
      </c>
      <c r="B235" s="252">
        <v>73</v>
      </c>
      <c r="C235" s="252">
        <v>1623</v>
      </c>
      <c r="D235" s="252">
        <v>35967</v>
      </c>
      <c r="E235" s="252"/>
      <c r="F235" s="252" t="s">
        <v>240</v>
      </c>
      <c r="G235" s="252" t="s">
        <v>210</v>
      </c>
      <c r="H235" s="252"/>
      <c r="I235" s="252" t="s">
        <v>465</v>
      </c>
      <c r="J235" s="252"/>
      <c r="K235" s="253">
        <v>0</v>
      </c>
      <c r="L235" s="252" t="s">
        <v>28</v>
      </c>
      <c r="M235" s="256">
        <v>1516</v>
      </c>
      <c r="N235" s="254">
        <v>778</v>
      </c>
      <c r="O235" s="254">
        <v>738</v>
      </c>
    </row>
    <row r="236" spans="1:15">
      <c r="A236" s="251">
        <v>16720</v>
      </c>
      <c r="B236" s="252">
        <v>73</v>
      </c>
      <c r="C236" s="252">
        <v>1623</v>
      </c>
      <c r="D236" s="252">
        <v>35969</v>
      </c>
      <c r="E236" s="252"/>
      <c r="F236" s="252" t="s">
        <v>240</v>
      </c>
      <c r="G236" s="252" t="s">
        <v>210</v>
      </c>
      <c r="H236" s="252"/>
      <c r="I236" s="252" t="s">
        <v>466</v>
      </c>
      <c r="J236" s="252"/>
      <c r="K236" s="253">
        <v>0</v>
      </c>
      <c r="L236" s="252" t="s">
        <v>28</v>
      </c>
      <c r="M236" s="256">
        <v>19</v>
      </c>
      <c r="N236" s="254">
        <v>5</v>
      </c>
      <c r="O236" s="254">
        <v>14</v>
      </c>
    </row>
    <row r="237" spans="1:15">
      <c r="A237" s="251">
        <v>16721</v>
      </c>
      <c r="B237" s="252">
        <v>73</v>
      </c>
      <c r="C237" s="252">
        <v>1623</v>
      </c>
      <c r="D237" s="252">
        <v>49118</v>
      </c>
      <c r="E237" s="252"/>
      <c r="F237" s="252" t="s">
        <v>240</v>
      </c>
      <c r="G237" s="252" t="s">
        <v>210</v>
      </c>
      <c r="H237" s="252"/>
      <c r="I237" s="252" t="s">
        <v>467</v>
      </c>
      <c r="J237" s="252"/>
      <c r="K237" s="253">
        <v>0</v>
      </c>
      <c r="L237" s="252" t="s">
        <v>28</v>
      </c>
      <c r="M237" s="256">
        <v>998</v>
      </c>
      <c r="N237" s="254">
        <v>490</v>
      </c>
      <c r="O237" s="254">
        <v>508</v>
      </c>
    </row>
    <row r="238" spans="1:15">
      <c r="A238" s="251">
        <v>16722</v>
      </c>
      <c r="B238" s="252">
        <v>73</v>
      </c>
      <c r="C238" s="252">
        <v>1623</v>
      </c>
      <c r="D238" s="252">
        <v>35970</v>
      </c>
      <c r="E238" s="252"/>
      <c r="F238" s="252" t="s">
        <v>240</v>
      </c>
      <c r="G238" s="252" t="s">
        <v>210</v>
      </c>
      <c r="H238" s="252"/>
      <c r="I238" s="252" t="s">
        <v>377</v>
      </c>
      <c r="J238" s="252"/>
      <c r="K238" s="253">
        <v>0</v>
      </c>
      <c r="L238" s="252" t="s">
        <v>28</v>
      </c>
      <c r="M238" s="256">
        <v>933</v>
      </c>
      <c r="N238" s="254">
        <v>456</v>
      </c>
      <c r="O238" s="254">
        <v>477</v>
      </c>
    </row>
    <row r="239" spans="1:15">
      <c r="A239" s="251">
        <v>16723</v>
      </c>
      <c r="B239" s="252">
        <v>73</v>
      </c>
      <c r="C239" s="252">
        <v>1623</v>
      </c>
      <c r="D239" s="252">
        <v>35971</v>
      </c>
      <c r="E239" s="252"/>
      <c r="F239" s="252" t="s">
        <v>240</v>
      </c>
      <c r="G239" s="252" t="s">
        <v>210</v>
      </c>
      <c r="H239" s="252"/>
      <c r="I239" s="252" t="s">
        <v>468</v>
      </c>
      <c r="J239" s="252"/>
      <c r="K239" s="253">
        <v>0</v>
      </c>
      <c r="L239" s="252" t="s">
        <v>28</v>
      </c>
      <c r="M239" s="256">
        <v>210</v>
      </c>
      <c r="N239" s="254">
        <v>194</v>
      </c>
      <c r="O239" s="254">
        <v>16</v>
      </c>
    </row>
    <row r="240" spans="1:15">
      <c r="A240" s="251">
        <v>16724</v>
      </c>
      <c r="B240" s="252">
        <v>73</v>
      </c>
      <c r="C240" s="252">
        <v>1623</v>
      </c>
      <c r="D240" s="252">
        <v>35972</v>
      </c>
      <c r="E240" s="252"/>
      <c r="F240" s="252" t="s">
        <v>240</v>
      </c>
      <c r="G240" s="252" t="s">
        <v>210</v>
      </c>
      <c r="H240" s="252"/>
      <c r="I240" s="252" t="s">
        <v>469</v>
      </c>
      <c r="J240" s="252"/>
      <c r="K240" s="253">
        <v>0</v>
      </c>
      <c r="L240" s="252" t="s">
        <v>28</v>
      </c>
      <c r="M240" s="256">
        <v>512</v>
      </c>
      <c r="N240" s="254">
        <v>255</v>
      </c>
      <c r="O240" s="254">
        <v>257</v>
      </c>
    </row>
    <row r="241" spans="1:15">
      <c r="A241" s="251">
        <v>16725</v>
      </c>
      <c r="B241" s="252">
        <v>73</v>
      </c>
      <c r="C241" s="252">
        <v>1623</v>
      </c>
      <c r="D241" s="252">
        <v>35973</v>
      </c>
      <c r="E241" s="252"/>
      <c r="F241" s="252" t="s">
        <v>240</v>
      </c>
      <c r="G241" s="252" t="s">
        <v>210</v>
      </c>
      <c r="H241" s="252"/>
      <c r="I241" s="252" t="s">
        <v>470</v>
      </c>
      <c r="J241" s="252"/>
      <c r="K241" s="253">
        <v>0</v>
      </c>
      <c r="L241" s="252" t="s">
        <v>28</v>
      </c>
      <c r="M241" s="256">
        <v>1728</v>
      </c>
      <c r="N241" s="254">
        <v>882</v>
      </c>
      <c r="O241" s="254">
        <v>846</v>
      </c>
    </row>
    <row r="242" spans="1:15">
      <c r="A242" s="251">
        <v>16726</v>
      </c>
      <c r="B242" s="252">
        <v>73</v>
      </c>
      <c r="C242" s="252">
        <v>1623</v>
      </c>
      <c r="D242" s="252">
        <v>35974</v>
      </c>
      <c r="E242" s="252"/>
      <c r="F242" s="252" t="s">
        <v>240</v>
      </c>
      <c r="G242" s="252" t="s">
        <v>210</v>
      </c>
      <c r="H242" s="252"/>
      <c r="I242" s="252" t="s">
        <v>471</v>
      </c>
      <c r="J242" s="252"/>
      <c r="K242" s="253">
        <v>0</v>
      </c>
      <c r="L242" s="252" t="s">
        <v>28</v>
      </c>
      <c r="M242" s="256">
        <v>7</v>
      </c>
      <c r="N242" s="254">
        <v>5</v>
      </c>
      <c r="O242" s="254">
        <v>2</v>
      </c>
    </row>
    <row r="243" spans="1:15">
      <c r="A243" s="251">
        <v>16727</v>
      </c>
      <c r="B243" s="252">
        <v>73</v>
      </c>
      <c r="C243" s="252">
        <v>1623</v>
      </c>
      <c r="D243" s="252">
        <v>35976</v>
      </c>
      <c r="E243" s="252"/>
      <c r="F243" s="252" t="s">
        <v>240</v>
      </c>
      <c r="G243" s="252" t="s">
        <v>210</v>
      </c>
      <c r="H243" s="252"/>
      <c r="I243" s="252" t="s">
        <v>472</v>
      </c>
      <c r="J243" s="252"/>
      <c r="K243" s="253">
        <v>0</v>
      </c>
      <c r="L243" s="252" t="s">
        <v>28</v>
      </c>
      <c r="M243" s="256">
        <v>753</v>
      </c>
      <c r="N243" s="254">
        <v>398</v>
      </c>
      <c r="O243" s="254">
        <v>355</v>
      </c>
    </row>
    <row r="244" spans="1:15">
      <c r="A244" s="251">
        <v>16728</v>
      </c>
      <c r="B244" s="252">
        <v>73</v>
      </c>
      <c r="C244" s="252">
        <v>1623</v>
      </c>
      <c r="D244" s="252">
        <v>35978</v>
      </c>
      <c r="E244" s="252"/>
      <c r="F244" s="252" t="s">
        <v>240</v>
      </c>
      <c r="G244" s="252" t="s">
        <v>210</v>
      </c>
      <c r="H244" s="252"/>
      <c r="I244" s="252" t="s">
        <v>473</v>
      </c>
      <c r="J244" s="252"/>
      <c r="K244" s="253">
        <v>0</v>
      </c>
      <c r="L244" s="252" t="s">
        <v>28</v>
      </c>
      <c r="M244" s="256">
        <v>960</v>
      </c>
      <c r="N244" s="254">
        <v>516</v>
      </c>
      <c r="O244" s="254">
        <v>444</v>
      </c>
    </row>
    <row r="245" spans="1:15">
      <c r="A245" s="248">
        <v>31327</v>
      </c>
      <c r="B245" s="248">
        <v>73</v>
      </c>
      <c r="C245" s="248">
        <v>1623</v>
      </c>
      <c r="D245" s="248">
        <v>35980</v>
      </c>
      <c r="E245" s="248">
        <v>90648</v>
      </c>
      <c r="F245" s="248" t="s">
        <v>240</v>
      </c>
      <c r="G245" s="248" t="s">
        <v>210</v>
      </c>
      <c r="H245" s="248" t="s">
        <v>474</v>
      </c>
      <c r="I245" s="248"/>
      <c r="J245" s="248" t="s">
        <v>339</v>
      </c>
      <c r="K245" s="249">
        <v>1</v>
      </c>
      <c r="L245" s="248" t="s">
        <v>338</v>
      </c>
      <c r="M245" s="255">
        <v>1972</v>
      </c>
      <c r="N245" s="250">
        <v>994</v>
      </c>
      <c r="O245" s="250">
        <v>978</v>
      </c>
    </row>
    <row r="246" spans="1:15">
      <c r="A246" s="248">
        <v>31328</v>
      </c>
      <c r="B246" s="248">
        <v>73</v>
      </c>
      <c r="C246" s="248">
        <v>1623</v>
      </c>
      <c r="D246" s="248">
        <v>35980</v>
      </c>
      <c r="E246" s="248">
        <v>90649</v>
      </c>
      <c r="F246" s="248" t="s">
        <v>240</v>
      </c>
      <c r="G246" s="248" t="s">
        <v>210</v>
      </c>
      <c r="H246" s="248" t="s">
        <v>474</v>
      </c>
      <c r="I246" s="248"/>
      <c r="J246" s="248" t="s">
        <v>475</v>
      </c>
      <c r="K246" s="249">
        <v>1</v>
      </c>
      <c r="L246" s="248" t="s">
        <v>338</v>
      </c>
      <c r="M246" s="255">
        <v>4327</v>
      </c>
      <c r="N246" s="250">
        <v>2677</v>
      </c>
      <c r="O246" s="250">
        <v>1650</v>
      </c>
    </row>
    <row r="247" spans="1:15">
      <c r="A247" s="248">
        <v>31329</v>
      </c>
      <c r="B247" s="248">
        <v>73</v>
      </c>
      <c r="C247" s="248">
        <v>1623</v>
      </c>
      <c r="D247" s="248">
        <v>35954</v>
      </c>
      <c r="E247" s="248">
        <v>90641</v>
      </c>
      <c r="F247" s="248" t="s">
        <v>240</v>
      </c>
      <c r="G247" s="248" t="s">
        <v>210</v>
      </c>
      <c r="H247" s="248" t="s">
        <v>476</v>
      </c>
      <c r="I247" s="248"/>
      <c r="J247" s="248" t="s">
        <v>410</v>
      </c>
      <c r="K247" s="249">
        <v>1</v>
      </c>
      <c r="L247" s="248" t="s">
        <v>338</v>
      </c>
      <c r="M247" s="255">
        <v>542</v>
      </c>
      <c r="N247" s="250">
        <v>274</v>
      </c>
      <c r="O247" s="250">
        <v>268</v>
      </c>
    </row>
    <row r="248" spans="1:15">
      <c r="A248" s="248">
        <v>31330</v>
      </c>
      <c r="B248" s="248">
        <v>73</v>
      </c>
      <c r="C248" s="248">
        <v>1623</v>
      </c>
      <c r="D248" s="248">
        <v>35954</v>
      </c>
      <c r="E248" s="248">
        <v>90642</v>
      </c>
      <c r="F248" s="248" t="s">
        <v>240</v>
      </c>
      <c r="G248" s="248" t="s">
        <v>210</v>
      </c>
      <c r="H248" s="248" t="s">
        <v>476</v>
      </c>
      <c r="I248" s="248"/>
      <c r="J248" s="248" t="s">
        <v>339</v>
      </c>
      <c r="K248" s="249">
        <v>1</v>
      </c>
      <c r="L248" s="248" t="s">
        <v>338</v>
      </c>
      <c r="M248" s="255">
        <v>1041</v>
      </c>
      <c r="N248" s="250">
        <v>535</v>
      </c>
      <c r="O248" s="250">
        <v>506</v>
      </c>
    </row>
    <row r="249" spans="1:15">
      <c r="A249" s="248">
        <v>31331</v>
      </c>
      <c r="B249" s="248">
        <v>73</v>
      </c>
      <c r="C249" s="248">
        <v>1623</v>
      </c>
      <c r="D249" s="248">
        <v>35954</v>
      </c>
      <c r="E249" s="248">
        <v>90643</v>
      </c>
      <c r="F249" s="248" t="s">
        <v>240</v>
      </c>
      <c r="G249" s="248" t="s">
        <v>210</v>
      </c>
      <c r="H249" s="248" t="s">
        <v>476</v>
      </c>
      <c r="I249" s="248"/>
      <c r="J249" s="248" t="s">
        <v>477</v>
      </c>
      <c r="K249" s="249">
        <v>1</v>
      </c>
      <c r="L249" s="248" t="s">
        <v>338</v>
      </c>
      <c r="M249" s="255">
        <v>2221</v>
      </c>
      <c r="N249" s="250">
        <v>1662</v>
      </c>
      <c r="O249" s="250">
        <v>559</v>
      </c>
    </row>
    <row r="250" spans="1:15">
      <c r="A250" s="248">
        <v>31332</v>
      </c>
      <c r="B250" s="248">
        <v>73</v>
      </c>
      <c r="C250" s="248">
        <v>1623</v>
      </c>
      <c r="D250" s="248">
        <v>35954</v>
      </c>
      <c r="E250" s="248">
        <v>90644</v>
      </c>
      <c r="F250" s="248" t="s">
        <v>240</v>
      </c>
      <c r="G250" s="248" t="s">
        <v>210</v>
      </c>
      <c r="H250" s="248" t="s">
        <v>476</v>
      </c>
      <c r="I250" s="248"/>
      <c r="J250" s="248" t="s">
        <v>478</v>
      </c>
      <c r="K250" s="249">
        <v>1</v>
      </c>
      <c r="L250" s="248" t="s">
        <v>338</v>
      </c>
      <c r="M250" s="255">
        <v>1268</v>
      </c>
      <c r="N250" s="250">
        <v>609</v>
      </c>
      <c r="O250" s="250">
        <v>659</v>
      </c>
    </row>
    <row r="251" spans="1:15">
      <c r="A251" s="248">
        <v>31333</v>
      </c>
      <c r="B251" s="248">
        <v>73</v>
      </c>
      <c r="C251" s="248">
        <v>1623</v>
      </c>
      <c r="D251" s="248">
        <v>35963</v>
      </c>
      <c r="E251" s="248">
        <v>90645</v>
      </c>
      <c r="F251" s="248" t="s">
        <v>240</v>
      </c>
      <c r="G251" s="248" t="s">
        <v>210</v>
      </c>
      <c r="H251" s="248" t="s">
        <v>479</v>
      </c>
      <c r="I251" s="248"/>
      <c r="J251" s="248" t="s">
        <v>441</v>
      </c>
      <c r="K251" s="249">
        <v>1</v>
      </c>
      <c r="L251" s="248" t="s">
        <v>338</v>
      </c>
      <c r="M251" s="255">
        <v>1265</v>
      </c>
      <c r="N251" s="250">
        <v>614</v>
      </c>
      <c r="O251" s="250">
        <v>651</v>
      </c>
    </row>
    <row r="252" spans="1:15">
      <c r="A252" s="248">
        <v>31334</v>
      </c>
      <c r="B252" s="248">
        <v>73</v>
      </c>
      <c r="C252" s="248">
        <v>1623</v>
      </c>
      <c r="D252" s="248">
        <v>35963</v>
      </c>
      <c r="E252" s="248">
        <v>90646</v>
      </c>
      <c r="F252" s="248" t="s">
        <v>240</v>
      </c>
      <c r="G252" s="248" t="s">
        <v>210</v>
      </c>
      <c r="H252" s="248" t="s">
        <v>479</v>
      </c>
      <c r="I252" s="248"/>
      <c r="J252" s="248" t="s">
        <v>317</v>
      </c>
      <c r="K252" s="249">
        <v>1</v>
      </c>
      <c r="L252" s="248" t="s">
        <v>338</v>
      </c>
      <c r="M252" s="255">
        <v>2650</v>
      </c>
      <c r="N252" s="250">
        <v>1486</v>
      </c>
      <c r="O252" s="250">
        <v>1164</v>
      </c>
    </row>
    <row r="253" spans="1:15">
      <c r="A253" s="248">
        <v>31335</v>
      </c>
      <c r="B253" s="248">
        <v>73</v>
      </c>
      <c r="C253" s="248">
        <v>1623</v>
      </c>
      <c r="D253" s="248">
        <v>35963</v>
      </c>
      <c r="E253" s="248">
        <v>90647</v>
      </c>
      <c r="F253" s="248" t="s">
        <v>240</v>
      </c>
      <c r="G253" s="248" t="s">
        <v>210</v>
      </c>
      <c r="H253" s="248" t="s">
        <v>479</v>
      </c>
      <c r="I253" s="248"/>
      <c r="J253" s="248" t="s">
        <v>480</v>
      </c>
      <c r="K253" s="249">
        <v>1</v>
      </c>
      <c r="L253" s="248" t="s">
        <v>338</v>
      </c>
      <c r="M253" s="255">
        <v>522</v>
      </c>
      <c r="N253" s="250">
        <v>257</v>
      </c>
      <c r="O253" s="250">
        <v>265</v>
      </c>
    </row>
    <row r="254" spans="1:15">
      <c r="A254" s="248">
        <v>31336</v>
      </c>
      <c r="B254" s="248">
        <v>73</v>
      </c>
      <c r="C254" s="248">
        <v>1698</v>
      </c>
      <c r="D254" s="248">
        <v>35981</v>
      </c>
      <c r="E254" s="248">
        <v>90651</v>
      </c>
      <c r="F254" s="248" t="s">
        <v>240</v>
      </c>
      <c r="G254" s="248" t="s">
        <v>213</v>
      </c>
      <c r="H254" s="248" t="s">
        <v>213</v>
      </c>
      <c r="I254" s="248"/>
      <c r="J254" s="248" t="s">
        <v>414</v>
      </c>
      <c r="K254" s="249">
        <v>1</v>
      </c>
      <c r="L254" s="248" t="s">
        <v>243</v>
      </c>
      <c r="M254" s="255">
        <v>832</v>
      </c>
      <c r="N254" s="250">
        <v>419</v>
      </c>
      <c r="O254" s="250">
        <v>413</v>
      </c>
    </row>
    <row r="255" spans="1:15">
      <c r="A255" s="248">
        <v>31337</v>
      </c>
      <c r="B255" s="248">
        <v>73</v>
      </c>
      <c r="C255" s="248">
        <v>1698</v>
      </c>
      <c r="D255" s="248">
        <v>35981</v>
      </c>
      <c r="E255" s="248">
        <v>99518</v>
      </c>
      <c r="F255" s="248" t="s">
        <v>240</v>
      </c>
      <c r="G255" s="248" t="s">
        <v>213</v>
      </c>
      <c r="H255" s="248" t="s">
        <v>213</v>
      </c>
      <c r="I255" s="248"/>
      <c r="J255" s="248" t="s">
        <v>481</v>
      </c>
      <c r="K255" s="249">
        <v>1</v>
      </c>
      <c r="L255" s="248" t="s">
        <v>243</v>
      </c>
      <c r="M255" s="255">
        <v>2967</v>
      </c>
      <c r="N255" s="250">
        <v>1630</v>
      </c>
      <c r="O255" s="250">
        <v>1337</v>
      </c>
    </row>
    <row r="256" spans="1:15">
      <c r="A256" s="248">
        <v>31338</v>
      </c>
      <c r="B256" s="248">
        <v>73</v>
      </c>
      <c r="C256" s="248">
        <v>1698</v>
      </c>
      <c r="D256" s="248">
        <v>35981</v>
      </c>
      <c r="E256" s="248">
        <v>90654</v>
      </c>
      <c r="F256" s="248" t="s">
        <v>240</v>
      </c>
      <c r="G256" s="248" t="s">
        <v>213</v>
      </c>
      <c r="H256" s="248" t="s">
        <v>213</v>
      </c>
      <c r="I256" s="248"/>
      <c r="J256" s="248" t="s">
        <v>482</v>
      </c>
      <c r="K256" s="249">
        <v>1</v>
      </c>
      <c r="L256" s="248" t="s">
        <v>243</v>
      </c>
      <c r="M256" s="255">
        <v>516</v>
      </c>
      <c r="N256" s="250">
        <v>257</v>
      </c>
      <c r="O256" s="250">
        <v>259</v>
      </c>
    </row>
    <row r="257" spans="1:15">
      <c r="A257" s="248">
        <v>31339</v>
      </c>
      <c r="B257" s="248">
        <v>73</v>
      </c>
      <c r="C257" s="248">
        <v>1698</v>
      </c>
      <c r="D257" s="248">
        <v>35981</v>
      </c>
      <c r="E257" s="248">
        <v>90656</v>
      </c>
      <c r="F257" s="248" t="s">
        <v>240</v>
      </c>
      <c r="G257" s="248" t="s">
        <v>213</v>
      </c>
      <c r="H257" s="248" t="s">
        <v>213</v>
      </c>
      <c r="I257" s="248"/>
      <c r="J257" s="248" t="s">
        <v>483</v>
      </c>
      <c r="K257" s="249">
        <v>1</v>
      </c>
      <c r="L257" s="248" t="s">
        <v>243</v>
      </c>
      <c r="M257" s="255">
        <v>725</v>
      </c>
      <c r="N257" s="250">
        <v>367</v>
      </c>
      <c r="O257" s="250">
        <v>358</v>
      </c>
    </row>
    <row r="258" spans="1:15">
      <c r="A258" s="248">
        <v>31340</v>
      </c>
      <c r="B258" s="248">
        <v>73</v>
      </c>
      <c r="C258" s="248">
        <v>1698</v>
      </c>
      <c r="D258" s="248">
        <v>35981</v>
      </c>
      <c r="E258" s="248">
        <v>90657</v>
      </c>
      <c r="F258" s="248" t="s">
        <v>240</v>
      </c>
      <c r="G258" s="248" t="s">
        <v>213</v>
      </c>
      <c r="H258" s="248" t="s">
        <v>213</v>
      </c>
      <c r="I258" s="248"/>
      <c r="J258" s="248" t="s">
        <v>484</v>
      </c>
      <c r="K258" s="249">
        <v>1</v>
      </c>
      <c r="L258" s="248" t="s">
        <v>243</v>
      </c>
      <c r="M258" s="255">
        <v>371</v>
      </c>
      <c r="N258" s="250">
        <v>177</v>
      </c>
      <c r="O258" s="250">
        <v>194</v>
      </c>
    </row>
    <row r="259" spans="1:15">
      <c r="A259" s="248">
        <v>31341</v>
      </c>
      <c r="B259" s="248">
        <v>73</v>
      </c>
      <c r="C259" s="248">
        <v>1698</v>
      </c>
      <c r="D259" s="248">
        <v>35981</v>
      </c>
      <c r="E259" s="248">
        <v>90658</v>
      </c>
      <c r="F259" s="248" t="s">
        <v>240</v>
      </c>
      <c r="G259" s="248" t="s">
        <v>213</v>
      </c>
      <c r="H259" s="248" t="s">
        <v>213</v>
      </c>
      <c r="I259" s="248"/>
      <c r="J259" s="248" t="s">
        <v>485</v>
      </c>
      <c r="K259" s="249">
        <v>1</v>
      </c>
      <c r="L259" s="248" t="s">
        <v>243</v>
      </c>
      <c r="M259" s="255">
        <v>1941</v>
      </c>
      <c r="N259" s="250">
        <v>973</v>
      </c>
      <c r="O259" s="250">
        <v>968</v>
      </c>
    </row>
    <row r="260" spans="1:15">
      <c r="A260" s="251">
        <v>16729</v>
      </c>
      <c r="B260" s="252">
        <v>73</v>
      </c>
      <c r="C260" s="252">
        <v>1698</v>
      </c>
      <c r="D260" s="252">
        <v>35991</v>
      </c>
      <c r="E260" s="252"/>
      <c r="F260" s="252" t="s">
        <v>240</v>
      </c>
      <c r="G260" s="252" t="s">
        <v>213</v>
      </c>
      <c r="H260" s="252"/>
      <c r="I260" s="252" t="s">
        <v>486</v>
      </c>
      <c r="J260" s="252"/>
      <c r="K260" s="253">
        <v>0</v>
      </c>
      <c r="L260" s="252" t="s">
        <v>28</v>
      </c>
      <c r="M260" s="256">
        <v>3962</v>
      </c>
      <c r="N260" s="254">
        <v>2452</v>
      </c>
      <c r="O260" s="254">
        <v>1510</v>
      </c>
    </row>
    <row r="261" spans="1:15">
      <c r="A261" s="251">
        <v>16730</v>
      </c>
      <c r="B261" s="252">
        <v>73</v>
      </c>
      <c r="C261" s="252">
        <v>1698</v>
      </c>
      <c r="D261" s="252">
        <v>35992</v>
      </c>
      <c r="E261" s="252"/>
      <c r="F261" s="252" t="s">
        <v>240</v>
      </c>
      <c r="G261" s="252" t="s">
        <v>213</v>
      </c>
      <c r="H261" s="252"/>
      <c r="I261" s="252" t="s">
        <v>29</v>
      </c>
      <c r="J261" s="252"/>
      <c r="K261" s="253">
        <v>0</v>
      </c>
      <c r="L261" s="252" t="s">
        <v>28</v>
      </c>
      <c r="M261" s="256">
        <v>249</v>
      </c>
      <c r="N261" s="254">
        <v>118</v>
      </c>
      <c r="O261" s="254">
        <v>131</v>
      </c>
    </row>
    <row r="262" spans="1:15">
      <c r="A262" s="251">
        <v>16731</v>
      </c>
      <c r="B262" s="252">
        <v>73</v>
      </c>
      <c r="C262" s="252">
        <v>1698</v>
      </c>
      <c r="D262" s="252">
        <v>35983</v>
      </c>
      <c r="E262" s="252"/>
      <c r="F262" s="252" t="s">
        <v>240</v>
      </c>
      <c r="G262" s="252" t="s">
        <v>213</v>
      </c>
      <c r="H262" s="252"/>
      <c r="I262" s="252" t="s">
        <v>487</v>
      </c>
      <c r="J262" s="252"/>
      <c r="K262" s="253">
        <v>0</v>
      </c>
      <c r="L262" s="252" t="s">
        <v>28</v>
      </c>
      <c r="M262" s="256">
        <v>277</v>
      </c>
      <c r="N262" s="254">
        <v>139</v>
      </c>
      <c r="O262" s="254">
        <v>138</v>
      </c>
    </row>
    <row r="263" spans="1:15">
      <c r="A263" s="251">
        <v>16732</v>
      </c>
      <c r="B263" s="252">
        <v>73</v>
      </c>
      <c r="C263" s="252">
        <v>1698</v>
      </c>
      <c r="D263" s="252">
        <v>35993</v>
      </c>
      <c r="E263" s="252"/>
      <c r="F263" s="252" t="s">
        <v>240</v>
      </c>
      <c r="G263" s="252" t="s">
        <v>213</v>
      </c>
      <c r="H263" s="252"/>
      <c r="I263" s="252" t="s">
        <v>488</v>
      </c>
      <c r="J263" s="252"/>
      <c r="K263" s="253">
        <v>0</v>
      </c>
      <c r="L263" s="252" t="s">
        <v>28</v>
      </c>
      <c r="M263" s="256">
        <v>524</v>
      </c>
      <c r="N263" s="254">
        <v>393</v>
      </c>
      <c r="O263" s="254">
        <v>131</v>
      </c>
    </row>
    <row r="264" spans="1:15">
      <c r="A264" s="251">
        <v>16733</v>
      </c>
      <c r="B264" s="252">
        <v>73</v>
      </c>
      <c r="C264" s="252">
        <v>1698</v>
      </c>
      <c r="D264" s="252">
        <v>35984</v>
      </c>
      <c r="E264" s="252"/>
      <c r="F264" s="252" t="s">
        <v>240</v>
      </c>
      <c r="G264" s="252" t="s">
        <v>213</v>
      </c>
      <c r="H264" s="252"/>
      <c r="I264" s="252" t="s">
        <v>489</v>
      </c>
      <c r="J264" s="252"/>
      <c r="K264" s="253">
        <v>0</v>
      </c>
      <c r="L264" s="252" t="s">
        <v>28</v>
      </c>
      <c r="M264" s="256">
        <v>1298</v>
      </c>
      <c r="N264" s="254">
        <v>636</v>
      </c>
      <c r="O264" s="254">
        <v>662</v>
      </c>
    </row>
    <row r="265" spans="1:15">
      <c r="A265" s="251">
        <v>16734</v>
      </c>
      <c r="B265" s="252">
        <v>73</v>
      </c>
      <c r="C265" s="252">
        <v>1698</v>
      </c>
      <c r="D265" s="252">
        <v>35994</v>
      </c>
      <c r="E265" s="252"/>
      <c r="F265" s="252" t="s">
        <v>240</v>
      </c>
      <c r="G265" s="252" t="s">
        <v>213</v>
      </c>
      <c r="H265" s="252"/>
      <c r="I265" s="252" t="s">
        <v>490</v>
      </c>
      <c r="J265" s="252"/>
      <c r="K265" s="253">
        <v>0</v>
      </c>
      <c r="L265" s="252" t="s">
        <v>28</v>
      </c>
      <c r="M265" s="256">
        <v>1212</v>
      </c>
      <c r="N265" s="254">
        <v>612</v>
      </c>
      <c r="O265" s="254">
        <v>600</v>
      </c>
    </row>
    <row r="266" spans="1:15">
      <c r="A266" s="251">
        <v>16735</v>
      </c>
      <c r="B266" s="252">
        <v>73</v>
      </c>
      <c r="C266" s="252">
        <v>1698</v>
      </c>
      <c r="D266" s="252">
        <v>35995</v>
      </c>
      <c r="E266" s="252"/>
      <c r="F266" s="252" t="s">
        <v>240</v>
      </c>
      <c r="G266" s="252" t="s">
        <v>213</v>
      </c>
      <c r="H266" s="252"/>
      <c r="I266" s="252" t="s">
        <v>491</v>
      </c>
      <c r="J266" s="252"/>
      <c r="K266" s="253">
        <v>0</v>
      </c>
      <c r="L266" s="252" t="s">
        <v>28</v>
      </c>
      <c r="M266" s="256">
        <v>3141</v>
      </c>
      <c r="N266" s="254">
        <v>1990</v>
      </c>
      <c r="O266" s="254">
        <v>1151</v>
      </c>
    </row>
    <row r="267" spans="1:15">
      <c r="A267" s="251">
        <v>16736</v>
      </c>
      <c r="B267" s="252">
        <v>73</v>
      </c>
      <c r="C267" s="252">
        <v>1698</v>
      </c>
      <c r="D267" s="252">
        <v>35996</v>
      </c>
      <c r="E267" s="252"/>
      <c r="F267" s="252" t="s">
        <v>240</v>
      </c>
      <c r="G267" s="252" t="s">
        <v>213</v>
      </c>
      <c r="H267" s="252"/>
      <c r="I267" s="252" t="s">
        <v>492</v>
      </c>
      <c r="J267" s="252"/>
      <c r="K267" s="253">
        <v>0</v>
      </c>
      <c r="L267" s="252" t="s">
        <v>28</v>
      </c>
      <c r="M267" s="256">
        <v>491</v>
      </c>
      <c r="N267" s="254">
        <v>352</v>
      </c>
      <c r="O267" s="254">
        <v>139</v>
      </c>
    </row>
    <row r="268" spans="1:15">
      <c r="A268" s="251">
        <v>16737</v>
      </c>
      <c r="B268" s="252">
        <v>73</v>
      </c>
      <c r="C268" s="252">
        <v>1698</v>
      </c>
      <c r="D268" s="252">
        <v>35997</v>
      </c>
      <c r="E268" s="252"/>
      <c r="F268" s="252" t="s">
        <v>240</v>
      </c>
      <c r="G268" s="252" t="s">
        <v>213</v>
      </c>
      <c r="H268" s="252"/>
      <c r="I268" s="252" t="s">
        <v>493</v>
      </c>
      <c r="J268" s="252"/>
      <c r="K268" s="253">
        <v>0</v>
      </c>
      <c r="L268" s="252" t="s">
        <v>28</v>
      </c>
      <c r="M268" s="256">
        <v>672</v>
      </c>
      <c r="N268" s="254">
        <v>316</v>
      </c>
      <c r="O268" s="254">
        <v>356</v>
      </c>
    </row>
    <row r="269" spans="1:15">
      <c r="A269" s="251">
        <v>16738</v>
      </c>
      <c r="B269" s="252">
        <v>73</v>
      </c>
      <c r="C269" s="252">
        <v>1698</v>
      </c>
      <c r="D269" s="252">
        <v>35990</v>
      </c>
      <c r="E269" s="252"/>
      <c r="F269" s="252" t="s">
        <v>240</v>
      </c>
      <c r="G269" s="252" t="s">
        <v>213</v>
      </c>
      <c r="H269" s="252"/>
      <c r="I269" s="252" t="s">
        <v>494</v>
      </c>
      <c r="J269" s="252"/>
      <c r="K269" s="253">
        <v>0</v>
      </c>
      <c r="L269" s="252" t="s">
        <v>28</v>
      </c>
      <c r="M269" s="256">
        <v>1968</v>
      </c>
      <c r="N269" s="254">
        <v>994</v>
      </c>
      <c r="O269" s="254">
        <v>974</v>
      </c>
    </row>
    <row r="270" spans="1:15">
      <c r="A270" s="251">
        <v>16739</v>
      </c>
      <c r="B270" s="252">
        <v>73</v>
      </c>
      <c r="C270" s="252">
        <v>1698</v>
      </c>
      <c r="D270" s="252">
        <v>35998</v>
      </c>
      <c r="E270" s="252"/>
      <c r="F270" s="252" t="s">
        <v>240</v>
      </c>
      <c r="G270" s="252" t="s">
        <v>213</v>
      </c>
      <c r="H270" s="252"/>
      <c r="I270" s="252" t="s">
        <v>377</v>
      </c>
      <c r="J270" s="252"/>
      <c r="K270" s="253">
        <v>0</v>
      </c>
      <c r="L270" s="252" t="s">
        <v>28</v>
      </c>
      <c r="M270" s="256">
        <v>1067</v>
      </c>
      <c r="N270" s="254">
        <v>536</v>
      </c>
      <c r="O270" s="254">
        <v>531</v>
      </c>
    </row>
    <row r="271" spans="1:15">
      <c r="A271" s="251">
        <v>16740</v>
      </c>
      <c r="B271" s="252">
        <v>73</v>
      </c>
      <c r="C271" s="252">
        <v>1698</v>
      </c>
      <c r="D271" s="252">
        <v>35999</v>
      </c>
      <c r="E271" s="252"/>
      <c r="F271" s="252" t="s">
        <v>240</v>
      </c>
      <c r="G271" s="252" t="s">
        <v>213</v>
      </c>
      <c r="H271" s="252"/>
      <c r="I271" s="252" t="s">
        <v>495</v>
      </c>
      <c r="J271" s="252"/>
      <c r="K271" s="253">
        <v>0</v>
      </c>
      <c r="L271" s="252" t="s">
        <v>28</v>
      </c>
      <c r="M271" s="256">
        <v>923</v>
      </c>
      <c r="N271" s="254">
        <v>521</v>
      </c>
      <c r="O271" s="254">
        <v>402</v>
      </c>
    </row>
    <row r="272" spans="1:15">
      <c r="A272" s="251">
        <v>16741</v>
      </c>
      <c r="B272" s="252">
        <v>73</v>
      </c>
      <c r="C272" s="252">
        <v>1698</v>
      </c>
      <c r="D272" s="252">
        <v>36000</v>
      </c>
      <c r="E272" s="252"/>
      <c r="F272" s="252" t="s">
        <v>240</v>
      </c>
      <c r="G272" s="252" t="s">
        <v>213</v>
      </c>
      <c r="H272" s="252"/>
      <c r="I272" s="252" t="s">
        <v>496</v>
      </c>
      <c r="J272" s="252"/>
      <c r="K272" s="253">
        <v>0</v>
      </c>
      <c r="L272" s="252" t="s">
        <v>28</v>
      </c>
      <c r="M272" s="256">
        <v>1440</v>
      </c>
      <c r="N272" s="254">
        <v>742</v>
      </c>
      <c r="O272" s="254">
        <v>698</v>
      </c>
    </row>
    <row r="273" spans="1:15">
      <c r="A273" s="251">
        <v>16742</v>
      </c>
      <c r="B273" s="252">
        <v>73</v>
      </c>
      <c r="C273" s="252">
        <v>1698</v>
      </c>
      <c r="D273" s="252">
        <v>36001</v>
      </c>
      <c r="E273" s="252"/>
      <c r="F273" s="252" t="s">
        <v>240</v>
      </c>
      <c r="G273" s="252" t="s">
        <v>213</v>
      </c>
      <c r="H273" s="252"/>
      <c r="I273" s="252" t="s">
        <v>497</v>
      </c>
      <c r="J273" s="252"/>
      <c r="K273" s="253">
        <v>0</v>
      </c>
      <c r="L273" s="252" t="s">
        <v>28</v>
      </c>
      <c r="M273" s="256">
        <v>2709</v>
      </c>
      <c r="N273" s="254">
        <v>1704</v>
      </c>
      <c r="O273" s="254">
        <v>1005</v>
      </c>
    </row>
    <row r="274" spans="1:15">
      <c r="A274" s="248">
        <v>31342</v>
      </c>
      <c r="B274" s="248">
        <v>73</v>
      </c>
      <c r="C274" s="248">
        <v>1698</v>
      </c>
      <c r="D274" s="248">
        <v>35986</v>
      </c>
      <c r="E274" s="248">
        <v>90660</v>
      </c>
      <c r="F274" s="248" t="s">
        <v>240</v>
      </c>
      <c r="G274" s="248" t="s">
        <v>213</v>
      </c>
      <c r="H274" s="248" t="s">
        <v>498</v>
      </c>
      <c r="I274" s="248"/>
      <c r="J274" s="248" t="s">
        <v>499</v>
      </c>
      <c r="K274" s="249">
        <v>1</v>
      </c>
      <c r="L274" s="248" t="s">
        <v>338</v>
      </c>
      <c r="M274" s="255">
        <v>2051</v>
      </c>
      <c r="N274" s="250">
        <v>1034</v>
      </c>
      <c r="O274" s="250">
        <v>1017</v>
      </c>
    </row>
    <row r="275" spans="1:15">
      <c r="A275" s="248">
        <v>31343</v>
      </c>
      <c r="B275" s="248">
        <v>73</v>
      </c>
      <c r="C275" s="248">
        <v>1698</v>
      </c>
      <c r="D275" s="248">
        <v>35986</v>
      </c>
      <c r="E275" s="248">
        <v>90661</v>
      </c>
      <c r="F275" s="248" t="s">
        <v>240</v>
      </c>
      <c r="G275" s="248" t="s">
        <v>213</v>
      </c>
      <c r="H275" s="248" t="s">
        <v>498</v>
      </c>
      <c r="I275" s="248"/>
      <c r="J275" s="248" t="s">
        <v>500</v>
      </c>
      <c r="K275" s="249">
        <v>1</v>
      </c>
      <c r="L275" s="248" t="s">
        <v>338</v>
      </c>
      <c r="M275" s="255">
        <v>1304</v>
      </c>
      <c r="N275" s="250">
        <v>656</v>
      </c>
      <c r="O275" s="250">
        <v>648</v>
      </c>
    </row>
    <row r="276" spans="1:15">
      <c r="A276" s="248">
        <v>31344</v>
      </c>
      <c r="B276" s="248">
        <v>73</v>
      </c>
      <c r="C276" s="248">
        <v>1698</v>
      </c>
      <c r="D276" s="248">
        <v>35986</v>
      </c>
      <c r="E276" s="248">
        <v>90662</v>
      </c>
      <c r="F276" s="248" t="s">
        <v>240</v>
      </c>
      <c r="G276" s="248" t="s">
        <v>213</v>
      </c>
      <c r="H276" s="248" t="s">
        <v>498</v>
      </c>
      <c r="I276" s="248"/>
      <c r="J276" s="248" t="s">
        <v>501</v>
      </c>
      <c r="K276" s="249">
        <v>1</v>
      </c>
      <c r="L276" s="248" t="s">
        <v>338</v>
      </c>
      <c r="M276" s="255">
        <v>2095</v>
      </c>
      <c r="N276" s="250">
        <v>1410</v>
      </c>
      <c r="O276" s="250">
        <v>685</v>
      </c>
    </row>
    <row r="277" spans="1:15">
      <c r="A277" s="248">
        <v>31345</v>
      </c>
      <c r="B277" s="248">
        <v>73</v>
      </c>
      <c r="C277" s="248">
        <v>1698</v>
      </c>
      <c r="D277" s="248">
        <v>35988</v>
      </c>
      <c r="E277" s="248">
        <v>90663</v>
      </c>
      <c r="F277" s="248" t="s">
        <v>240</v>
      </c>
      <c r="G277" s="248" t="s">
        <v>213</v>
      </c>
      <c r="H277" s="248" t="s">
        <v>502</v>
      </c>
      <c r="I277" s="248"/>
      <c r="J277" s="248" t="s">
        <v>503</v>
      </c>
      <c r="K277" s="249">
        <v>1</v>
      </c>
      <c r="L277" s="248" t="s">
        <v>338</v>
      </c>
      <c r="M277" s="255">
        <v>789</v>
      </c>
      <c r="N277" s="250">
        <v>380</v>
      </c>
      <c r="O277" s="250">
        <v>409</v>
      </c>
    </row>
    <row r="278" spans="1:15">
      <c r="A278" s="248">
        <v>31346</v>
      </c>
      <c r="B278" s="248">
        <v>73</v>
      </c>
      <c r="C278" s="248">
        <v>1698</v>
      </c>
      <c r="D278" s="248">
        <v>35988</v>
      </c>
      <c r="E278" s="248">
        <v>90664</v>
      </c>
      <c r="F278" s="248" t="s">
        <v>240</v>
      </c>
      <c r="G278" s="248" t="s">
        <v>213</v>
      </c>
      <c r="H278" s="248" t="s">
        <v>502</v>
      </c>
      <c r="I278" s="248"/>
      <c r="J278" s="248" t="s">
        <v>504</v>
      </c>
      <c r="K278" s="249">
        <v>1</v>
      </c>
      <c r="L278" s="248" t="s">
        <v>338</v>
      </c>
      <c r="M278" s="255">
        <v>2567</v>
      </c>
      <c r="N278" s="250">
        <v>1526</v>
      </c>
      <c r="O278" s="250">
        <v>1041</v>
      </c>
    </row>
    <row r="279" spans="1:15">
      <c r="A279" s="248">
        <v>31347</v>
      </c>
      <c r="B279" s="248">
        <v>73</v>
      </c>
      <c r="C279" s="248">
        <v>1698</v>
      </c>
      <c r="D279" s="248">
        <v>35988</v>
      </c>
      <c r="E279" s="248">
        <v>90665</v>
      </c>
      <c r="F279" s="248" t="s">
        <v>240</v>
      </c>
      <c r="G279" s="248" t="s">
        <v>213</v>
      </c>
      <c r="H279" s="248" t="s">
        <v>502</v>
      </c>
      <c r="I279" s="248"/>
      <c r="J279" s="248" t="s">
        <v>505</v>
      </c>
      <c r="K279" s="249">
        <v>1</v>
      </c>
      <c r="L279" s="248" t="s">
        <v>338</v>
      </c>
      <c r="M279" s="255">
        <v>1805</v>
      </c>
      <c r="N279" s="250">
        <v>1279</v>
      </c>
      <c r="O279" s="250">
        <v>526</v>
      </c>
    </row>
    <row r="280" spans="1:15">
      <c r="A280" s="248">
        <v>31348</v>
      </c>
      <c r="B280" s="248">
        <v>73</v>
      </c>
      <c r="C280" s="248">
        <v>1698</v>
      </c>
      <c r="D280" s="248">
        <v>35988</v>
      </c>
      <c r="E280" s="248">
        <v>90666</v>
      </c>
      <c r="F280" s="248" t="s">
        <v>240</v>
      </c>
      <c r="G280" s="248" t="s">
        <v>213</v>
      </c>
      <c r="H280" s="248" t="s">
        <v>502</v>
      </c>
      <c r="I280" s="248"/>
      <c r="J280" s="248" t="s">
        <v>506</v>
      </c>
      <c r="K280" s="249">
        <v>1</v>
      </c>
      <c r="L280" s="248" t="s">
        <v>338</v>
      </c>
      <c r="M280" s="255">
        <v>1131</v>
      </c>
      <c r="N280" s="250">
        <v>573</v>
      </c>
      <c r="O280" s="250">
        <v>558</v>
      </c>
    </row>
    <row r="281" spans="1:15">
      <c r="A281" s="248">
        <v>31349</v>
      </c>
      <c r="B281" s="248">
        <v>73</v>
      </c>
      <c r="C281" s="248">
        <v>1698</v>
      </c>
      <c r="D281" s="248">
        <v>35989</v>
      </c>
      <c r="E281" s="248">
        <v>90667</v>
      </c>
      <c r="F281" s="248" t="s">
        <v>240</v>
      </c>
      <c r="G281" s="248" t="s">
        <v>213</v>
      </c>
      <c r="H281" s="248" t="s">
        <v>507</v>
      </c>
      <c r="I281" s="248"/>
      <c r="J281" s="248" t="s">
        <v>503</v>
      </c>
      <c r="K281" s="249">
        <v>1</v>
      </c>
      <c r="L281" s="248" t="s">
        <v>338</v>
      </c>
      <c r="M281" s="255">
        <v>1295</v>
      </c>
      <c r="N281" s="250">
        <v>656</v>
      </c>
      <c r="O281" s="250">
        <v>639</v>
      </c>
    </row>
    <row r="282" spans="1:15">
      <c r="A282" s="248">
        <v>31350</v>
      </c>
      <c r="B282" s="248">
        <v>73</v>
      </c>
      <c r="C282" s="248">
        <v>1698</v>
      </c>
      <c r="D282" s="248">
        <v>35989</v>
      </c>
      <c r="E282" s="248">
        <v>90668</v>
      </c>
      <c r="F282" s="248" t="s">
        <v>240</v>
      </c>
      <c r="G282" s="248" t="s">
        <v>213</v>
      </c>
      <c r="H282" s="248" t="s">
        <v>507</v>
      </c>
      <c r="I282" s="248"/>
      <c r="J282" s="248" t="s">
        <v>246</v>
      </c>
      <c r="K282" s="249">
        <v>1</v>
      </c>
      <c r="L282" s="248" t="s">
        <v>338</v>
      </c>
      <c r="M282" s="255">
        <v>900</v>
      </c>
      <c r="N282" s="250">
        <v>452</v>
      </c>
      <c r="O282" s="250">
        <v>448</v>
      </c>
    </row>
    <row r="283" spans="1:15">
      <c r="A283" s="248">
        <v>31351</v>
      </c>
      <c r="B283" s="248">
        <v>73</v>
      </c>
      <c r="C283" s="248">
        <v>1698</v>
      </c>
      <c r="D283" s="248">
        <v>35989</v>
      </c>
      <c r="E283" s="248">
        <v>90669</v>
      </c>
      <c r="F283" s="248" t="s">
        <v>240</v>
      </c>
      <c r="G283" s="248" t="s">
        <v>213</v>
      </c>
      <c r="H283" s="248" t="s">
        <v>507</v>
      </c>
      <c r="I283" s="248"/>
      <c r="J283" s="248" t="s">
        <v>508</v>
      </c>
      <c r="K283" s="249">
        <v>1</v>
      </c>
      <c r="L283" s="248" t="s">
        <v>338</v>
      </c>
      <c r="M283" s="255">
        <v>1360</v>
      </c>
      <c r="N283" s="250">
        <v>699</v>
      </c>
      <c r="O283" s="250">
        <v>661</v>
      </c>
    </row>
    <row r="284" spans="1:15">
      <c r="A284" s="248">
        <v>31352</v>
      </c>
      <c r="B284" s="248">
        <v>73</v>
      </c>
      <c r="C284" s="248">
        <v>1698</v>
      </c>
      <c r="D284" s="248">
        <v>35989</v>
      </c>
      <c r="E284" s="248">
        <v>90670</v>
      </c>
      <c r="F284" s="248" t="s">
        <v>240</v>
      </c>
      <c r="G284" s="248" t="s">
        <v>213</v>
      </c>
      <c r="H284" s="248" t="s">
        <v>507</v>
      </c>
      <c r="I284" s="248"/>
      <c r="J284" s="248" t="s">
        <v>451</v>
      </c>
      <c r="K284" s="249">
        <v>1</v>
      </c>
      <c r="L284" s="248" t="s">
        <v>338</v>
      </c>
      <c r="M284" s="255">
        <v>2052</v>
      </c>
      <c r="N284" s="250">
        <v>1055</v>
      </c>
      <c r="O284" s="250">
        <v>997</v>
      </c>
    </row>
    <row r="285" spans="1:15">
      <c r="M285" s="378">
        <f>SUM(M2:M284)</f>
        <v>503236</v>
      </c>
      <c r="N285" s="378">
        <f t="shared" ref="N285:O285" si="0">SUM(N2:N284)</f>
        <v>263831</v>
      </c>
      <c r="O285" s="378">
        <f t="shared" si="0"/>
        <v>239405</v>
      </c>
    </row>
    <row r="286" spans="1:15" ht="36">
      <c r="M286" s="247" t="s">
        <v>237</v>
      </c>
      <c r="N286" s="247" t="s">
        <v>238</v>
      </c>
      <c r="O286" s="247"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ayfa9">
    <pageSetUpPr fitToPage="1"/>
  </sheetPr>
  <dimension ref="A1:I15"/>
  <sheetViews>
    <sheetView zoomScale="90" zoomScaleNormal="90" workbookViewId="0">
      <selection activeCell="C5" sqref="C5"/>
    </sheetView>
  </sheetViews>
  <sheetFormatPr defaultRowHeight="15"/>
  <cols>
    <col min="1" max="1" width="10.140625" customWidth="1"/>
    <col min="2" max="2" width="13.140625" customWidth="1"/>
    <col min="3" max="3" width="59.85546875" customWidth="1"/>
    <col min="4" max="4" width="11.28515625" customWidth="1"/>
    <col min="5" max="5" width="19.5703125" bestFit="1" customWidth="1"/>
    <col min="6" max="7" width="15.85546875" customWidth="1"/>
    <col min="9" max="9" width="17.42578125" customWidth="1"/>
  </cols>
  <sheetData>
    <row r="1" spans="1:9" ht="39.75" customHeight="1">
      <c r="A1" s="772" t="s">
        <v>648</v>
      </c>
      <c r="B1" s="772"/>
      <c r="C1" s="772"/>
      <c r="D1" s="772"/>
      <c r="E1" s="772"/>
      <c r="F1" s="772"/>
      <c r="G1" s="772"/>
      <c r="H1" s="772"/>
      <c r="I1" s="772"/>
    </row>
    <row r="2" spans="1:9" ht="39.75" customHeight="1">
      <c r="A2" s="294" t="s">
        <v>643</v>
      </c>
      <c r="B2" s="294" t="s">
        <v>644</v>
      </c>
      <c r="C2" s="294" t="s">
        <v>645</v>
      </c>
      <c r="D2" s="294" t="s">
        <v>123</v>
      </c>
      <c r="E2" s="294" t="s">
        <v>646</v>
      </c>
      <c r="F2" s="294" t="s">
        <v>650</v>
      </c>
      <c r="G2" s="297" t="s">
        <v>693</v>
      </c>
      <c r="H2" s="294" t="s">
        <v>696</v>
      </c>
      <c r="I2" s="294" t="s">
        <v>647</v>
      </c>
    </row>
    <row r="3" spans="1:9" ht="41.25" customHeight="1">
      <c r="A3" s="291" t="s">
        <v>221</v>
      </c>
      <c r="B3" s="292" t="s">
        <v>222</v>
      </c>
      <c r="C3" s="280" t="s">
        <v>586</v>
      </c>
      <c r="D3" s="293">
        <v>5</v>
      </c>
      <c r="E3" s="286">
        <v>1550000</v>
      </c>
      <c r="F3" s="286">
        <v>1550000</v>
      </c>
      <c r="G3" s="295">
        <f>E3-F3</f>
        <v>0</v>
      </c>
      <c r="H3" s="281">
        <v>1</v>
      </c>
      <c r="I3" s="282" t="s">
        <v>655</v>
      </c>
    </row>
    <row r="4" spans="1:9" ht="41.25" customHeight="1">
      <c r="A4" s="291" t="s">
        <v>221</v>
      </c>
      <c r="B4" s="292" t="s">
        <v>535</v>
      </c>
      <c r="C4" s="280" t="s">
        <v>634</v>
      </c>
      <c r="D4" s="293">
        <v>5</v>
      </c>
      <c r="E4" s="286">
        <v>1750000</v>
      </c>
      <c r="F4" s="773">
        <v>2450000</v>
      </c>
      <c r="G4" s="773">
        <f>E4+E5+E6-F4</f>
        <v>0</v>
      </c>
      <c r="H4" s="281">
        <v>0.5</v>
      </c>
      <c r="I4" s="282" t="s">
        <v>642</v>
      </c>
    </row>
    <row r="5" spans="1:9" ht="36" customHeight="1">
      <c r="A5" s="291" t="s">
        <v>221</v>
      </c>
      <c r="B5" s="292" t="s">
        <v>535</v>
      </c>
      <c r="C5" s="280" t="s">
        <v>653</v>
      </c>
      <c r="D5" s="293">
        <v>0.5</v>
      </c>
      <c r="E5" s="286">
        <v>175000</v>
      </c>
      <c r="F5" s="778"/>
      <c r="G5" s="778"/>
      <c r="H5" s="281">
        <v>1</v>
      </c>
      <c r="I5" s="282" t="s">
        <v>655</v>
      </c>
    </row>
    <row r="6" spans="1:9" ht="36" customHeight="1">
      <c r="A6" s="291" t="s">
        <v>221</v>
      </c>
      <c r="B6" s="292" t="s">
        <v>535</v>
      </c>
      <c r="C6" s="280" t="s">
        <v>654</v>
      </c>
      <c r="D6" s="293">
        <v>1.5</v>
      </c>
      <c r="E6" s="286">
        <v>525000</v>
      </c>
      <c r="F6" s="774"/>
      <c r="G6" s="774"/>
      <c r="H6" s="281">
        <v>1</v>
      </c>
      <c r="I6" s="282" t="s">
        <v>655</v>
      </c>
    </row>
    <row r="7" spans="1:9" ht="41.25" customHeight="1">
      <c r="A7" s="291" t="s">
        <v>221</v>
      </c>
      <c r="B7" s="292" t="s">
        <v>548</v>
      </c>
      <c r="C7" s="280" t="s">
        <v>807</v>
      </c>
      <c r="D7" s="293">
        <v>1.5</v>
      </c>
      <c r="E7" s="286">
        <v>525000</v>
      </c>
      <c r="F7" s="773">
        <v>1925000</v>
      </c>
      <c r="G7" s="773">
        <f>E7+E8-F7</f>
        <v>0</v>
      </c>
      <c r="H7" s="281">
        <v>1</v>
      </c>
      <c r="I7" s="282" t="s">
        <v>655</v>
      </c>
    </row>
    <row r="8" spans="1:9" ht="41.25" customHeight="1">
      <c r="A8" s="291" t="s">
        <v>221</v>
      </c>
      <c r="B8" s="292" t="s">
        <v>548</v>
      </c>
      <c r="C8" s="280" t="s">
        <v>550</v>
      </c>
      <c r="D8" s="293">
        <v>4</v>
      </c>
      <c r="E8" s="286">
        <v>1400000</v>
      </c>
      <c r="F8" s="774"/>
      <c r="G8" s="774"/>
      <c r="H8" s="281">
        <v>1</v>
      </c>
      <c r="I8" s="282" t="s">
        <v>655</v>
      </c>
    </row>
    <row r="9" spans="1:9" ht="41.25" customHeight="1">
      <c r="A9" s="291" t="s">
        <v>221</v>
      </c>
      <c r="B9" s="292" t="s">
        <v>564</v>
      </c>
      <c r="C9" s="280" t="s">
        <v>630</v>
      </c>
      <c r="D9" s="293">
        <v>4</v>
      </c>
      <c r="E9" s="283">
        <v>1400000</v>
      </c>
      <c r="F9" s="775">
        <v>5075000</v>
      </c>
      <c r="G9" s="775">
        <f>E9+E10+E11+E12+E13-F9</f>
        <v>0</v>
      </c>
      <c r="H9" s="281">
        <v>1</v>
      </c>
      <c r="I9" s="282" t="s">
        <v>655</v>
      </c>
    </row>
    <row r="10" spans="1:9" ht="48.75" customHeight="1">
      <c r="A10" s="291" t="s">
        <v>221</v>
      </c>
      <c r="B10" s="292" t="s">
        <v>564</v>
      </c>
      <c r="C10" s="280" t="s">
        <v>561</v>
      </c>
      <c r="D10" s="293">
        <v>2</v>
      </c>
      <c r="E10" s="283">
        <v>700000</v>
      </c>
      <c r="F10" s="776"/>
      <c r="G10" s="776"/>
      <c r="H10" s="281">
        <v>0.05</v>
      </c>
      <c r="I10" s="282" t="s">
        <v>642</v>
      </c>
    </row>
    <row r="11" spans="1:9" ht="48.75" customHeight="1">
      <c r="A11" s="291" t="s">
        <v>221</v>
      </c>
      <c r="B11" s="292" t="s">
        <v>564</v>
      </c>
      <c r="C11" s="280" t="s">
        <v>562</v>
      </c>
      <c r="D11" s="293">
        <v>2</v>
      </c>
      <c r="E11" s="283">
        <v>700000</v>
      </c>
      <c r="F11" s="776"/>
      <c r="G11" s="776"/>
      <c r="H11" s="281">
        <v>0.05</v>
      </c>
      <c r="I11" s="282" t="s">
        <v>642</v>
      </c>
    </row>
    <row r="12" spans="1:9" ht="48.75" customHeight="1">
      <c r="A12" s="291" t="s">
        <v>221</v>
      </c>
      <c r="B12" s="292" t="s">
        <v>564</v>
      </c>
      <c r="C12" s="280" t="s">
        <v>641</v>
      </c>
      <c r="D12" s="293">
        <v>3.5</v>
      </c>
      <c r="E12" s="283">
        <v>1225000</v>
      </c>
      <c r="F12" s="776"/>
      <c r="G12" s="776"/>
      <c r="H12" s="281">
        <v>1</v>
      </c>
      <c r="I12" s="282" t="s">
        <v>655</v>
      </c>
    </row>
    <row r="13" spans="1:9" ht="48.75" customHeight="1">
      <c r="A13" s="291" t="s">
        <v>221</v>
      </c>
      <c r="B13" s="292" t="s">
        <v>564</v>
      </c>
      <c r="C13" s="280" t="s">
        <v>563</v>
      </c>
      <c r="D13" s="293">
        <v>3</v>
      </c>
      <c r="E13" s="283">
        <v>1050000</v>
      </c>
      <c r="F13" s="777"/>
      <c r="G13" s="777"/>
      <c r="H13" s="281">
        <v>1</v>
      </c>
      <c r="I13" s="282" t="s">
        <v>655</v>
      </c>
    </row>
    <row r="14" spans="1:9" ht="38.25" customHeight="1">
      <c r="A14" s="781" t="s">
        <v>214</v>
      </c>
      <c r="B14" s="782"/>
      <c r="C14" s="783"/>
      <c r="D14" s="287">
        <v>32</v>
      </c>
      <c r="E14" s="288">
        <f>SUM(E3:E13)</f>
        <v>11000000</v>
      </c>
      <c r="F14" s="288">
        <f>F3+F4+F7+F9</f>
        <v>11000000</v>
      </c>
      <c r="G14" s="288">
        <f>G3+G4+G7+G9</f>
        <v>0</v>
      </c>
      <c r="H14" s="289"/>
      <c r="I14" s="290"/>
    </row>
    <row r="15" spans="1:9">
      <c r="E15" s="779"/>
      <c r="F15" s="780"/>
      <c r="G15" s="296"/>
    </row>
  </sheetData>
  <mergeCells count="9">
    <mergeCell ref="A1:I1"/>
    <mergeCell ref="F7:F8"/>
    <mergeCell ref="F9:F13"/>
    <mergeCell ref="F4:F6"/>
    <mergeCell ref="E15:F15"/>
    <mergeCell ref="G4:G6"/>
    <mergeCell ref="G7:G8"/>
    <mergeCell ref="G9:G13"/>
    <mergeCell ref="A14:C14"/>
  </mergeCells>
  <pageMargins left="0.35433070866141736" right="0.31496062992125984" top="0.55118110236220474" bottom="0.56000000000000005"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3</vt:i4>
      </vt:variant>
    </vt:vector>
  </HeadingPairs>
  <TitlesOfParts>
    <vt:vector size="20" baseType="lpstr">
      <vt:lpstr>İL İCMALİ 2018</vt:lpstr>
      <vt:lpstr>ÖDENEK TAKİP-2018</vt:lpstr>
      <vt:lpstr>2018 İÇMESUYU ALT DAĞ.</vt:lpstr>
      <vt:lpstr>2018 YOL İZLEME ALT DAĞ.</vt:lpstr>
      <vt:lpstr>2018 SULAMA ALT DAĞ.</vt:lpstr>
      <vt:lpstr>2018 ATIKSU ALT </vt:lpstr>
      <vt:lpstr>Sayfa1</vt:lpstr>
      <vt:lpstr>Sayfa2</vt:lpstr>
      <vt:lpstr>BSK 2018</vt:lpstr>
      <vt:lpstr>Ulaşım</vt:lpstr>
      <vt:lpstr>İçme Suyu</vt:lpstr>
      <vt:lpstr>Sulama</vt:lpstr>
      <vt:lpstr>Atık Su</vt:lpstr>
      <vt:lpstr>Sayfa3</vt:lpstr>
      <vt:lpstr>Sayfa4</vt:lpstr>
      <vt:lpstr>Sayfa6</vt:lpstr>
      <vt:lpstr>Sayfa5</vt:lpstr>
      <vt:lpstr>'2018 YOL İZLEME ALT DAĞ.'!Yazdırma_Alanı</vt:lpstr>
      <vt:lpstr>'ÖDENEK TAKİP-2018'!Yazdırma_Alanı</vt:lpstr>
      <vt:lpstr>'İL İCMALİ 2018'!Yazdırma_Başlıkları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2021-06-16T07:26:45Z</cp:lastPrinted>
  <dcterms:created xsi:type="dcterms:W3CDTF">2018-04-11T07:59:38Z</dcterms:created>
  <dcterms:modified xsi:type="dcterms:W3CDTF">2021-06-16T08:29:34Z</dcterms:modified>
</cp:coreProperties>
</file>