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680" tabRatio="815" firstSheet="1" activeTab="5"/>
  </bookViews>
  <sheets>
    <sheet name="ÖDENEK TAKİP-2019" sheetId="2" r:id="rId1"/>
    <sheet name="İL İCMALİ 2019" sheetId="8" r:id="rId2"/>
    <sheet name="2019 İÇMESUYU ALT DAĞ." sheetId="5" r:id="rId3"/>
    <sheet name="2019 YOL İZLEME ALT DAĞ." sheetId="6" r:id="rId4"/>
    <sheet name="2019 SULAMA ALT DAĞ." sheetId="7" r:id="rId5"/>
    <sheet name="2019 ATIKSU ALT DAĞ." sheetId="4" r:id="rId6"/>
  </sheets>
  <externalReferences>
    <externalReference r:id="rId7"/>
    <externalReference r:id="rId8"/>
    <externalReference r:id="rId9"/>
  </externalReferences>
  <definedNames>
    <definedName name="_xlnm._FilterDatabase" localSheetId="5" hidden="1">'2019 ATIKSU ALT DAĞ.'!$A$2:$R$8</definedName>
    <definedName name="_xlnm._FilterDatabase" localSheetId="2" hidden="1">'2019 İÇMESUYU ALT DAĞ.'!$A$2:$N$21</definedName>
    <definedName name="_xlnm._FilterDatabase" localSheetId="4" hidden="1">'2019 SULAMA ALT DAĞ.'!$B$2:$H$18</definedName>
    <definedName name="_xlnm._FilterDatabase" localSheetId="3" hidden="1">'2019 YOL İZLEME ALT DAĞ.'!$B$2:$C$44</definedName>
    <definedName name="ağrı">[1]PROGRAM!$F$69</definedName>
    <definedName name="ARTVİN">[1]PROGRAM!$F$102</definedName>
    <definedName name="BİN">'[2]2006 ÖDENEK'!$A$1</definedName>
    <definedName name="bitlis">[1]PROGRAM!$F$134</definedName>
    <definedName name="DEVAM">'[2]YENİ İŞLER'!$X$3</definedName>
    <definedName name="DİYARBAKIR">[1]PROGRAM!$F$197</definedName>
    <definedName name="EDİRNE">[1]PROGRAM!$F$228</definedName>
    <definedName name="ERZİNCAN">[1]PROGRAM!$F$266</definedName>
    <definedName name="EŞEK" localSheetId="1">#REF!</definedName>
    <definedName name="EŞEK">#REF!</definedName>
    <definedName name="HAKKARİ">[1]PROGRAM!$F$308</definedName>
    <definedName name="İÇ">'[2]2005 ÖDENEK'!$D$8</definedName>
    <definedName name="İÇME">'[2]YENİ İŞLER'!$Q$3</definedName>
    <definedName name="iiki">#REF!</definedName>
    <definedName name="iki">#REF!</definedName>
    <definedName name="KANAL">'[2]YENİ İŞLER'!$S$3</definedName>
    <definedName name="KARAMAN">[1]PROGRAM!$F$344</definedName>
    <definedName name="KARS">[1]PROGRAM!$F$373</definedName>
    <definedName name="muğla">[1]PROGRAM!$F$266</definedName>
    <definedName name="ORDU">[1]PROGRAM!$F$428</definedName>
    <definedName name="ORTAK">'[2]YENİ İŞLER'!$Y$3</definedName>
    <definedName name="ÖDENEK">#REF!</definedName>
    <definedName name="PARA">'[3]KÖYDES 2. ETAP PROGRAMI'!$AN$6</definedName>
    <definedName name="PUAN" localSheetId="1">#REF!</definedName>
    <definedName name="PUAN">#REF!</definedName>
    <definedName name="RİZE">[1]PROGRAM!$F$461</definedName>
    <definedName name="SİİRT">#REF!</definedName>
    <definedName name="SULAMA">'[2]YENİ İŞLER'!$R$3</definedName>
    <definedName name="ŞIRNAK">[1]PROGRAM!$F$499</definedName>
    <definedName name="TOP">[1]DAĞITIM!$U$19</definedName>
    <definedName name="topl">#REF!</definedName>
    <definedName name="topl.">#REF!</definedName>
    <definedName name="topla">#REF!</definedName>
    <definedName name="TOPLAM">'[3]KÖYDES 2. ETAP PROGRAMI'!$AC$31</definedName>
    <definedName name="_xlnm.Print_Area" localSheetId="1">'İL İCMALİ 2019'!$A$1:$U$65</definedName>
    <definedName name="_xlnm.Print_Titles" localSheetId="1">'İL İCMALİ 2019'!$1:$1</definedName>
    <definedName name="YL">'[2]2005 ÖDENEK'!$C$8</definedName>
    <definedName name="YOL">'[2]YENİ İŞLER'!$P$3</definedName>
  </definedNames>
  <calcPr calcId="124519"/>
</workbook>
</file>

<file path=xl/calcChain.xml><?xml version="1.0" encoding="utf-8"?>
<calcChain xmlns="http://schemas.openxmlformats.org/spreadsheetml/2006/main">
  <c r="K4" i="7"/>
  <c r="I35" i="6" l="1"/>
  <c r="I34"/>
  <c r="I33"/>
  <c r="I31"/>
  <c r="L10" i="7" l="1"/>
  <c r="I18" i="6" l="1"/>
  <c r="I19" l="1"/>
  <c r="I30" l="1"/>
  <c r="I13" l="1"/>
  <c r="I14"/>
  <c r="I15"/>
  <c r="I16"/>
  <c r="I9" i="2" l="1"/>
  <c r="K8" i="4"/>
  <c r="I24" i="6" l="1"/>
  <c r="L6" i="7"/>
  <c r="Q5" i="8" l="1"/>
  <c r="H43" i="6" l="1"/>
  <c r="G43"/>
  <c r="I17"/>
  <c r="N5" i="4" l="1"/>
  <c r="L8" i="7" l="1"/>
  <c r="I26" i="6"/>
  <c r="M15" i="5" l="1"/>
  <c r="M8" i="4" l="1"/>
  <c r="L8"/>
  <c r="I3" i="6"/>
  <c r="I40" l="1"/>
  <c r="L13" i="7"/>
  <c r="F21" i="5"/>
  <c r="H21" l="1"/>
  <c r="G21"/>
  <c r="T17" i="8"/>
  <c r="S17"/>
  <c r="R17"/>
  <c r="R43" i="6"/>
  <c r="S43"/>
  <c r="T43"/>
  <c r="U43"/>
  <c r="V43"/>
  <c r="Q43"/>
  <c r="G17" i="8" s="1"/>
  <c r="F43" i="6"/>
  <c r="I36" l="1"/>
  <c r="F19" i="7" l="1"/>
  <c r="I19"/>
  <c r="E7" i="2" s="1"/>
  <c r="J19" i="7"/>
  <c r="G7" i="2" s="1"/>
  <c r="K19" i="7"/>
  <c r="H7" i="2" s="1"/>
  <c r="M19" i="7"/>
  <c r="N19"/>
  <c r="L12" l="1"/>
  <c r="L11"/>
  <c r="I7" i="2" l="1"/>
  <c r="I10"/>
  <c r="I11"/>
  <c r="I12"/>
  <c r="I13"/>
  <c r="I14"/>
  <c r="I15"/>
  <c r="I16"/>
  <c r="I17"/>
  <c r="I18"/>
  <c r="I19"/>
  <c r="I20"/>
  <c r="I21"/>
  <c r="N7" i="4" l="1"/>
  <c r="N4"/>
  <c r="N3"/>
  <c r="L9" i="7"/>
  <c r="L7"/>
  <c r="L5"/>
  <c r="L4"/>
  <c r="L3"/>
  <c r="I12" i="6"/>
  <c r="I29"/>
  <c r="I28"/>
  <c r="I25"/>
  <c r="I23"/>
  <c r="N8" i="4" l="1"/>
  <c r="L19" i="7"/>
  <c r="I43" i="6"/>
  <c r="G8" i="4"/>
  <c r="H8"/>
  <c r="O41" i="8" l="1"/>
  <c r="I41"/>
  <c r="O40"/>
  <c r="I40"/>
  <c r="O39"/>
  <c r="I39"/>
  <c r="O37"/>
  <c r="I37"/>
  <c r="N36"/>
  <c r="M36"/>
  <c r="L36"/>
  <c r="K36"/>
  <c r="J36"/>
  <c r="H36"/>
  <c r="G36"/>
  <c r="F36"/>
  <c r="E36"/>
  <c r="D36"/>
  <c r="O35"/>
  <c r="I35"/>
  <c r="O34"/>
  <c r="I34"/>
  <c r="O33"/>
  <c r="I33"/>
  <c r="O27"/>
  <c r="M27"/>
  <c r="L27"/>
  <c r="K27"/>
  <c r="J27"/>
  <c r="I27"/>
  <c r="G27"/>
  <c r="F27"/>
  <c r="E27"/>
  <c r="D27"/>
  <c r="N26"/>
  <c r="H26"/>
  <c r="N25"/>
  <c r="H25"/>
  <c r="N24"/>
  <c r="H24"/>
  <c r="N10"/>
  <c r="H10"/>
  <c r="E10"/>
  <c r="Q9"/>
  <c r="Q8"/>
  <c r="Q7"/>
  <c r="Q6"/>
  <c r="I5"/>
  <c r="N27" l="1"/>
  <c r="O36"/>
  <c r="H27"/>
  <c r="I36"/>
  <c r="J7" l="1"/>
  <c r="J8"/>
  <c r="L8" s="1"/>
  <c r="J9"/>
  <c r="L9" s="1"/>
  <c r="O19" i="7"/>
  <c r="P19"/>
  <c r="F8" i="4"/>
  <c r="M9" i="8"/>
  <c r="O9" s="1"/>
  <c r="M7"/>
  <c r="G8" i="2"/>
  <c r="H8"/>
  <c r="I8" s="1"/>
  <c r="D9" i="8"/>
  <c r="D8"/>
  <c r="D7"/>
  <c r="D6"/>
  <c r="M21" i="5"/>
  <c r="H5" i="2" s="1"/>
  <c r="I5" s="1"/>
  <c r="L21" i="5"/>
  <c r="G5" i="2" s="1"/>
  <c r="K21" i="5"/>
  <c r="E5" i="2" s="1"/>
  <c r="G9" i="8"/>
  <c r="I9" s="1"/>
  <c r="G8"/>
  <c r="I8" s="1"/>
  <c r="G7"/>
  <c r="I7" s="1"/>
  <c r="G6"/>
  <c r="Q17"/>
  <c r="H17"/>
  <c r="P43" i="6"/>
  <c r="L17" i="8" s="1"/>
  <c r="N43" i="6"/>
  <c r="J17" i="8" s="1"/>
  <c r="M43" i="6"/>
  <c r="F17" i="8" s="1"/>
  <c r="L43" i="6"/>
  <c r="K43"/>
  <c r="E17" i="8" s="1"/>
  <c r="J43" i="6"/>
  <c r="H6" i="2"/>
  <c r="I6" s="1"/>
  <c r="G6"/>
  <c r="E6"/>
  <c r="I22" l="1"/>
  <c r="M8" i="8"/>
  <c r="O8" s="1"/>
  <c r="O5"/>
  <c r="M6"/>
  <c r="O6" s="1"/>
  <c r="O7"/>
  <c r="L7"/>
  <c r="I6"/>
  <c r="I10" s="1"/>
  <c r="G10"/>
  <c r="E8" i="2"/>
  <c r="E22" s="1"/>
  <c r="L20" s="1"/>
  <c r="F5" i="8"/>
  <c r="F8"/>
  <c r="F6"/>
  <c r="P9"/>
  <c r="F9"/>
  <c r="R9" s="1"/>
  <c r="D10"/>
  <c r="F7"/>
  <c r="P7"/>
  <c r="F22" i="2"/>
  <c r="G22"/>
  <c r="H22"/>
  <c r="D22"/>
  <c r="P8" i="8" l="1"/>
  <c r="R8"/>
  <c r="P5"/>
  <c r="O10"/>
  <c r="P6"/>
  <c r="M10"/>
  <c r="L6"/>
  <c r="R6" s="1"/>
  <c r="Q10"/>
  <c r="K10"/>
  <c r="L5"/>
  <c r="J10"/>
  <c r="R7"/>
  <c r="F10"/>
  <c r="P10" l="1"/>
  <c r="L10"/>
  <c r="R5"/>
  <c r="R10" s="1"/>
</calcChain>
</file>

<file path=xl/sharedStrings.xml><?xml version="1.0" encoding="utf-8"?>
<sst xmlns="http://schemas.openxmlformats.org/spreadsheetml/2006/main" count="797" uniqueCount="336">
  <si>
    <t>İLİ:</t>
  </si>
  <si>
    <t>İŞLERİN DURUMU</t>
  </si>
  <si>
    <t>İÇME SUYU</t>
  </si>
  <si>
    <t>YOL</t>
  </si>
  <si>
    <t>SULAMA</t>
  </si>
  <si>
    <t>ATIKSU</t>
  </si>
  <si>
    <t>GENEL TOPLAM</t>
  </si>
  <si>
    <t>SENE BAŞINDA PLANLANAN</t>
  </si>
  <si>
    <t>EK</t>
  </si>
  <si>
    <t>TOPLAM</t>
  </si>
  <si>
    <t>A</t>
  </si>
  <si>
    <t>B</t>
  </si>
  <si>
    <t>C</t>
  </si>
  <si>
    <t>D</t>
  </si>
  <si>
    <t xml:space="preserve">E </t>
  </si>
  <si>
    <t>F</t>
  </si>
  <si>
    <t>J</t>
  </si>
  <si>
    <t>K</t>
  </si>
  <si>
    <t>L</t>
  </si>
  <si>
    <t>BİTEN</t>
  </si>
  <si>
    <t>DEVAM EDEN</t>
  </si>
  <si>
    <t>İHALE AŞAMASINDA OLAN</t>
  </si>
  <si>
    <t>BAŞLAMAYAN</t>
  </si>
  <si>
    <t>ATIKSU İŞLERİNİN DURUMU</t>
  </si>
  <si>
    <t>İŞLERİN NİTELİĞİ</t>
  </si>
  <si>
    <t>SENE BAŞINDA
PLANLANAN</t>
  </si>
  <si>
    <t>BİTEN
FOSEPTİK ARITMA BİLGİLERİ</t>
  </si>
  <si>
    <t>HAM YOL (Km)</t>
  </si>
  <si>
    <t>KÖY</t>
  </si>
  <si>
    <t>BAĞLI</t>
  </si>
  <si>
    <t>BİREYSEL</t>
  </si>
  <si>
    <t>DİĞER</t>
  </si>
  <si>
    <t>TESVİYE (Km)</t>
  </si>
  <si>
    <t>ADET</t>
  </si>
  <si>
    <t>NÜFUS</t>
  </si>
  <si>
    <t>STABİLİZE (Km)</t>
  </si>
  <si>
    <t>BİREYSEL FOSEPTİK (Ad)</t>
  </si>
  <si>
    <t>SIZDIRMALI FOSEPTİK (Ad)</t>
  </si>
  <si>
    <t>SIZDIRMASIZ FOSEPTİK (Ad)</t>
  </si>
  <si>
    <t>KLASİK ARITMA (Ad)</t>
  </si>
  <si>
    <t>PARKE (m2)</t>
  </si>
  <si>
    <t>PAKET ARITMA (Ad)</t>
  </si>
  <si>
    <t>ONARIM (Km)</t>
  </si>
  <si>
    <t>TAŞ DUVAR (m3)</t>
  </si>
  <si>
    <t>STABİLİZASYON HAVUZU (Ad)</t>
  </si>
  <si>
    <t>KÖPRÜ (Adet)</t>
  </si>
  <si>
    <t>MENFEZ (Adet)</t>
  </si>
  <si>
    <t>BETON</t>
  </si>
  <si>
    <t>KORİGATÖR</t>
  </si>
  <si>
    <t>PE / PVC</t>
  </si>
  <si>
    <t>BÜZ (Adet)</t>
  </si>
  <si>
    <t>KANALİZASYON SİSTEMİ (mt)</t>
  </si>
  <si>
    <t>KÖY İÇME SULARI İŞLERİN DURUMU</t>
  </si>
  <si>
    <t>BAĞLISI</t>
  </si>
  <si>
    <t>FAYDALANACAK NÜFUS</t>
  </si>
  <si>
    <t>FAYDALANACAK 
NÜFUS</t>
  </si>
  <si>
    <t>SUSUZ 
(Adet)</t>
  </si>
  <si>
    <t>SUYU YETERSİZ
(Adet)</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</si>
  <si>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</si>
  <si>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</si>
  <si>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</si>
  <si>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</si>
  <si>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</si>
  <si>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</si>
  <si>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</si>
  <si>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</si>
  <si>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</si>
  <si>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</si>
  <si>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</si>
  <si>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</si>
  <si>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</si>
  <si>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</si>
  <si>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TABLOYU HAZIRLAYANIN</t>
  </si>
  <si>
    <t>ADI SOYADI :</t>
  </si>
  <si>
    <t>GÖREVİ:</t>
  </si>
  <si>
    <t>İŞ TELEFONU</t>
  </si>
  <si>
    <t>CEP TELEFONU</t>
  </si>
  <si>
    <t>E-POSTA ADRESİ</t>
  </si>
  <si>
    <t>SENE BAŞI ÖDENEĞİ
(TL)</t>
  </si>
  <si>
    <t>PROGRAM DEĞİŞİKLİĞİ SONUCU
(TL)</t>
  </si>
  <si>
    <t>GÖNDERİLEN ÖDENEK
(TL)</t>
  </si>
  <si>
    <t>SÖZLEŞMEYE BAĞLANMIŞ ÖDENEK (TL)</t>
  </si>
  <si>
    <t>YAPILAN HARCAMA
(TL)</t>
  </si>
  <si>
    <t>KALAN ÖDENEK
(TL)</t>
  </si>
  <si>
    <t>E</t>
  </si>
  <si>
    <t>İÇMESUYU</t>
  </si>
  <si>
    <t>ORTAK ALIM</t>
  </si>
  <si>
    <t>YÖNETİM GİDERİ</t>
  </si>
  <si>
    <t>MÜŞAVİRLİK HİZMETLERİ</t>
  </si>
  <si>
    <t>ASFALT</t>
  </si>
  <si>
    <t>AKARYAKIT</t>
  </si>
  <si>
    <t>BORU ALIMI</t>
  </si>
  <si>
    <t>SAYISAL HARİTA</t>
  </si>
  <si>
    <t>TRAFİK İŞARETLERİ</t>
  </si>
  <si>
    <t>YEDEK PARÇA</t>
  </si>
  <si>
    <t>ARAÇ KİRALAMA</t>
  </si>
  <si>
    <t>TEKNİK KONTROLLÜK</t>
  </si>
  <si>
    <r>
      <rPr>
        <b/>
        <sz val="10"/>
        <rFont val="Arial"/>
        <family val="2"/>
        <charset val="162"/>
      </rPr>
      <t>SENE BAŞI ÖDENEĞİ:</t>
    </r>
    <r>
      <rPr>
        <sz val="10"/>
        <rFont val="Arial"/>
        <family val="2"/>
        <charset val="162"/>
      </rPr>
      <t xml:space="preserve"> KÖYDES İL PROGRAMI İLE BAKANLIĞA GÖNDERİLEN ÖDENEKLER BAZ ALINACAKTIR.</t>
    </r>
  </si>
  <si>
    <r>
      <t>PROGRAM DEĞİŞİKLİĞİ SONUCU:</t>
    </r>
    <r>
      <rPr>
        <sz val="10"/>
        <rFont val="Arial"/>
        <family val="2"/>
        <charset val="162"/>
      </rPr>
      <t xml:space="preserve"> PROJELERİN TAMAMLANMASI SONUCU ARTAN VEYA HERHANGİ BİR SEBEPLE KULLANILAMAYAN ÖDENEKLERİ İÇİN YAPILAN PROGRAM DEĞİŞİKLİĞİ SONUCU OLUŞAN ÖDENEK DURUMU.</t>
    </r>
  </si>
  <si>
    <r>
      <t>SÖZLEŞMEYE BAĞLANMIŞ ÖDENEK:</t>
    </r>
    <r>
      <rPr>
        <sz val="10"/>
        <rFont val="Arial"/>
        <family val="2"/>
        <charset val="162"/>
      </rPr>
      <t xml:space="preserve"> YAPILAN İHALELER SONUCU SÖZLEŞMEYE BAĞLANAN ÖDENEK MİKTARI</t>
    </r>
  </si>
  <si>
    <r>
      <rPr>
        <b/>
        <sz val="10"/>
        <rFont val="Arial"/>
        <family val="2"/>
        <charset val="162"/>
      </rPr>
      <t>YAPILAN HARCAMA:</t>
    </r>
    <r>
      <rPr>
        <sz val="10"/>
        <rFont val="Arial"/>
        <family val="2"/>
        <charset val="162"/>
      </rPr>
      <t xml:space="preserve"> HAKEDİŞ ÖDEMESİ SONUCU </t>
    </r>
    <r>
      <rPr>
        <sz val="10"/>
        <rFont val="Arial"/>
        <family val="2"/>
        <charset val="162"/>
      </rPr>
      <t>YAPILAN HARCAMA MİKTARI</t>
    </r>
  </si>
  <si>
    <r>
      <rPr>
        <b/>
        <sz val="10"/>
        <rFont val="Arial"/>
        <family val="2"/>
        <charset val="162"/>
      </rPr>
      <t>KALAN ÖDENEK:</t>
    </r>
    <r>
      <rPr>
        <sz val="10"/>
        <rFont val="Arial"/>
        <family val="2"/>
        <charset val="162"/>
      </rPr>
      <t xml:space="preserve"> GÖNDERİLEN ÖDENEKTEN YAPILAN HARCAMA FARKIDIR. (BANKA MEVCUDU)</t>
    </r>
  </si>
  <si>
    <t>İLİ</t>
  </si>
  <si>
    <t>İLÇESİ</t>
  </si>
  <si>
    <t>KONTROL KESİM NO</t>
  </si>
  <si>
    <t>PROJE</t>
  </si>
  <si>
    <t xml:space="preserve">SÖZLEŞME TUTARI                     </t>
  </si>
  <si>
    <t xml:space="preserve">HARCAMA TUTARI                     </t>
  </si>
  <si>
    <t xml:space="preserve">ARTAN ÖDENEK MİKTARI                                                                                                                                                        </t>
  </si>
  <si>
    <t>HAM YOL</t>
  </si>
  <si>
    <t>TESVİYE</t>
  </si>
  <si>
    <t>ONARIM</t>
  </si>
  <si>
    <t>STABİLİZE</t>
  </si>
  <si>
    <t>1. KAT ASFALT</t>
  </si>
  <si>
    <t>2. KAT ASFALT</t>
  </si>
  <si>
    <t>TAŞ-BETON DUVAR</t>
  </si>
  <si>
    <t>SANAT YAPISI</t>
  </si>
  <si>
    <t>AÇIKLAMALAR</t>
  </si>
  <si>
    <t>Y</t>
  </si>
  <si>
    <t>YOL STANDARDININ GELİŞTİRİLMESİ</t>
  </si>
  <si>
    <t>BİRİNCİ DERECE</t>
  </si>
  <si>
    <t>YENİ YOL</t>
  </si>
  <si>
    <t>D.E</t>
  </si>
  <si>
    <t>İKİNCİ DERECE</t>
  </si>
  <si>
    <t>TAŞ DUVAR</t>
  </si>
  <si>
    <t>MENFEZ</t>
  </si>
  <si>
    <t>KÖPRÜ</t>
  </si>
  <si>
    <t>BSK ASFALT</t>
  </si>
  <si>
    <t>SULU</t>
  </si>
  <si>
    <t>TESİS GELİTİRME</t>
  </si>
  <si>
    <t>SUYU YETERSİZ</t>
  </si>
  <si>
    <t>SUSUZ</t>
  </si>
  <si>
    <t>FOSSEPTİK- ARITMA KAPASİTESİ</t>
  </si>
  <si>
    <t>KANALİZASYON HAT BİLGİSİ</t>
  </si>
  <si>
    <t>SIZDIRMALI</t>
  </si>
  <si>
    <t>SIZDIRMASIZ</t>
  </si>
  <si>
    <t>KLASİK ARITMA</t>
  </si>
  <si>
    <t>DİĞER (Belirtiniz)</t>
  </si>
  <si>
    <t>DOĞAL ARITMA</t>
  </si>
  <si>
    <t>KANALİZASYON SİSTEMİ</t>
  </si>
  <si>
    <t>Gölet Sulama</t>
  </si>
  <si>
    <t>Gölet</t>
  </si>
  <si>
    <t>Yerüstü Sulama</t>
  </si>
  <si>
    <t>TAMAMLAMA</t>
  </si>
  <si>
    <t>Yeraltı Sulama</t>
  </si>
  <si>
    <t>HİS</t>
  </si>
  <si>
    <t>NİTELİĞİ 
("YENİ TESİS", "TESİS GELİŞTİRME" veya "BAKIM ONARIM)</t>
  </si>
  <si>
    <t>KONUSU
( "Gölet", "Gölet Sulama" "Yerüstü Sulama", "Yeraltı Sulama", "HİS"</t>
  </si>
  <si>
    <t>İSTİNAT DUVARI</t>
  </si>
  <si>
    <t>KLASİK BETON YOL</t>
  </si>
  <si>
    <t>SSB (Silindirle Sıkıştırılmış Beton) YOL</t>
  </si>
  <si>
    <t>SSB (SİLİNDİRLE SIKIŞTIRILMIŞ)  ETON YOL</t>
  </si>
  <si>
    <t>İPTAL</t>
  </si>
  <si>
    <t>G</t>
  </si>
  <si>
    <t>H</t>
  </si>
  <si>
    <t>I</t>
  </si>
  <si>
    <t>M=A+D+G+J</t>
  </si>
  <si>
    <t>N=B+E+H+K</t>
  </si>
  <si>
    <t>O=C+F+I+L</t>
  </si>
  <si>
    <t xml:space="preserve"> </t>
  </si>
  <si>
    <t>DOĞAL ARITMA
(Yapay Sulak Alan) (Ad)</t>
  </si>
  <si>
    <t>ÜNİTE</t>
  </si>
  <si>
    <t>1. KAT (Km)</t>
  </si>
  <si>
    <t>2. KAT (Km)</t>
  </si>
  <si>
    <t>KLASİK (Km)</t>
  </si>
  <si>
    <t>SSB (Km)</t>
  </si>
  <si>
    <t>PARKE</t>
  </si>
  <si>
    <t>FAYDALANACAK KÖY SAYISI</t>
  </si>
  <si>
    <t>FAYDALANACAK ÜNİTE SAYISI</t>
  </si>
  <si>
    <t>FAYDALANACAK TOPLAM NÜFUS</t>
  </si>
  <si>
    <t xml:space="preserve">PROGRAM ÖDENEĞİ                           </t>
  </si>
  <si>
    <t>KÖY YOLU İŞLERİNİN DURUMU</t>
  </si>
  <si>
    <t>YOLDAN YARALANAN</t>
  </si>
  <si>
    <t>KÖY SAYISI</t>
  </si>
  <si>
    <t>ÜNİTE SAYISI</t>
  </si>
  <si>
    <t>TOPLAM NÜFUS</t>
  </si>
  <si>
    <t>250 KİŞİLİK</t>
  </si>
  <si>
    <t>500 KİŞİLİK</t>
  </si>
  <si>
    <t>1000 KİŞİLİK</t>
  </si>
  <si>
    <t>1500 KİŞİLİK</t>
  </si>
  <si>
    <t xml:space="preserve">İŞ MAKİNASI LASTİĞİ </t>
  </si>
  <si>
    <t>ETÜD PROJE</t>
  </si>
  <si>
    <t>MADENİ YAĞ</t>
  </si>
  <si>
    <t>PROJEDEN YARARLANAN NÜFUS (ADET)</t>
  </si>
  <si>
    <t>KÖYDES 2019 YILI ATIKSU İZLEME TABLOSU</t>
  </si>
  <si>
    <t>KÖYDES 2019 YILI KÜÇÜK ÖLÇEKLİ SULAMA İZLEME TABLOSU</t>
  </si>
  <si>
    <t>KÖYDES 2019 YILI YOL İZLEME TABLOSU</t>
  </si>
  <si>
    <t>KÖYDES 2019 YILI İÇME SUYU İZLEME TABLOSU</t>
  </si>
  <si>
    <t>2019 YILI ÖDENEK TAKİP CETVELİ</t>
  </si>
  <si>
    <t>BSK</t>
  </si>
  <si>
    <r>
      <rPr>
        <b/>
        <sz val="10"/>
        <color theme="1"/>
        <rFont val="Arial"/>
        <family val="2"/>
        <charset val="162"/>
      </rPr>
      <t>GÖNDERİLEN ÖDENEK:</t>
    </r>
    <r>
      <rPr>
        <sz val="10"/>
        <color theme="1"/>
        <rFont val="Arial"/>
        <family val="2"/>
        <charset val="162"/>
      </rPr>
      <t xml:space="preserve"> İLBANK TARAFINDAN AKTARILAN ÖDENEKTEN </t>
    </r>
  </si>
  <si>
    <r>
      <rPr>
        <b/>
        <sz val="10"/>
        <color theme="1"/>
        <rFont val="Arial"/>
        <family val="2"/>
        <charset val="162"/>
      </rPr>
      <t xml:space="preserve">MÜŞAVİRLİK HİZMETLERİ: </t>
    </r>
    <r>
      <rPr>
        <sz val="10"/>
        <color theme="1"/>
        <rFont val="Arial"/>
        <family val="2"/>
        <charset val="162"/>
      </rPr>
      <t>Merkez KHGB tarafından il genelindeki teknik kontrollük ve projelendirme hizmetleri, binek ve iş makinası kiralama gibi müşavirlik hizmetleriiçin kullanılan toplam ödenek miktarı yazılacaktır. Müşavirlik hizmetleri için ayrılacak olan ödenek il ödeneğinin yüzde dördünü geçemez.</t>
    </r>
  </si>
  <si>
    <r>
      <rPr>
        <b/>
        <sz val="10"/>
        <color theme="1"/>
        <rFont val="Arial"/>
        <family val="2"/>
        <charset val="162"/>
      </rPr>
      <t>YÖNETİM GİDERLERİ:</t>
    </r>
    <r>
      <rPr>
        <sz val="10"/>
        <color theme="1"/>
        <rFont val="Arial"/>
        <family val="2"/>
        <charset val="162"/>
      </rPr>
      <t xml:space="preserve"> KHGB'leri tarafından muhasebe, müşavirlik, teknik kontrollük ve projelendirme hizmetleri, veri girişleri, yürütülen hizmetlerin gerektirdiği araç kiralama, kırtasiye, büro malzemesi alımı ve iletişim giderleri gibi yönetim giderleri için kullanılan toplam ödenek miktarı yazılacaktır. Yönetim giderleri KHGB ödeneğinin yüzde üçünü aşamaz.</t>
    </r>
  </si>
  <si>
    <t>G=C-F</t>
  </si>
  <si>
    <t>İkizce Köyü İçmesuyu Yapım işi</t>
  </si>
  <si>
    <t>Kızılsu Köyü Sulama Kanalı Yapım İşi</t>
  </si>
  <si>
    <t>Toptepe Köyü ve Cevizdüzü Köyü Sulama Kanalları Yapım işi</t>
  </si>
  <si>
    <t>Geçitboyu Köyü Ek Kanalizasyon Yapım İşi</t>
  </si>
  <si>
    <t>Merkez</t>
  </si>
  <si>
    <t>Şırnak</t>
  </si>
  <si>
    <t>İkizce Köyü</t>
  </si>
  <si>
    <t>Tesis Geliştirme</t>
  </si>
  <si>
    <t>Suyu Yetersiz</t>
  </si>
  <si>
    <t>Kızılsu Köyü</t>
  </si>
  <si>
    <t xml:space="preserve">Toptepe Köyü ve Cevizdüzü Köyü </t>
  </si>
  <si>
    <t>Geçitboyu Köyü</t>
  </si>
  <si>
    <t>B.Şebap</t>
  </si>
  <si>
    <t>Ayvalık Köyü İçme Suyu Yapım işi</t>
  </si>
  <si>
    <t>Ayvalık Köy</t>
  </si>
  <si>
    <t>Mezra  Köyü İçme Suyu Yapım işi</t>
  </si>
  <si>
    <t>Aşağıdere</t>
  </si>
  <si>
    <t>Bölücek  Köyü</t>
  </si>
  <si>
    <t>Bolağaç Köyü</t>
  </si>
  <si>
    <t>Günyüzü  Köyü İçme Suyu Yapım işi</t>
  </si>
  <si>
    <t>Günyüzü  Köyü</t>
  </si>
  <si>
    <t>Dağaltı Köyü Sulama Kanalı Yapım işi</t>
  </si>
  <si>
    <t>Dağaltı Köyü</t>
  </si>
  <si>
    <t>Mutluca Köyü Sulama Kanalı Yapım  işi</t>
  </si>
  <si>
    <t>Mutluca Köyü</t>
  </si>
  <si>
    <t>Boğazören Köyü Sulama Kanalı Yapım  işi</t>
  </si>
  <si>
    <t xml:space="preserve">Boğazören Köyü </t>
  </si>
  <si>
    <t>Ilıcak Köyü Sulama Kanalı Yapım işi</t>
  </si>
  <si>
    <t>Ilıcak Köyü</t>
  </si>
  <si>
    <t>Akçayol Köyü Kanalizasyon Yapım işi</t>
  </si>
  <si>
    <t>Akçayol Köyü</t>
  </si>
  <si>
    <t>Cizre</t>
  </si>
  <si>
    <t>Katran köyü sondaj bağlantısı yapım İşi</t>
  </si>
  <si>
    <t>Düzova  köyü sondaj bağlantısı yapım işi</t>
  </si>
  <si>
    <t>Bozalan harapalisa mezrası  depo +iletim hattı  yapım işi</t>
  </si>
  <si>
    <t>BOZALAN KY- HARAPALİSA MEZRASI</t>
  </si>
  <si>
    <t>Yakacık köyü ek su deposu yapım işi</t>
  </si>
  <si>
    <t>YAKACIK KÖYÜ</t>
  </si>
  <si>
    <t>Ulaş köyü ek su deposu yapım işi</t>
  </si>
  <si>
    <t>ULAŞ KÖYÜ</t>
  </si>
  <si>
    <t>Karuh güneş enerjisi sistemi kurulumu</t>
  </si>
  <si>
    <t>KARUH KÖYÜ</t>
  </si>
  <si>
    <t>Havuzlu Köyü</t>
  </si>
  <si>
    <t>Silopi</t>
  </si>
  <si>
    <t>Kösreli Köyü içmesuyu Yapım işi</t>
  </si>
  <si>
    <t>Kösreli Köyü</t>
  </si>
  <si>
    <t>Ovaköy İçmesuyu Yapım işi</t>
  </si>
  <si>
    <t>Ovaköy Köyü</t>
  </si>
  <si>
    <t>silopi</t>
  </si>
  <si>
    <t>Esenli Köyü sulama Kanalı Yapım işi</t>
  </si>
  <si>
    <t>Esenli Köyü</t>
  </si>
  <si>
    <t>Başvan Mezrası Sulama Kanalı Yapım işi</t>
  </si>
  <si>
    <t>Pınarönü Köyü Başvan Mezrası</t>
  </si>
  <si>
    <t>Babındak Mezrası kanalizasyon şebekesi yapım</t>
  </si>
  <si>
    <t>Pınarönü Köyü Babındak Mezrası</t>
  </si>
  <si>
    <t>İdil</t>
  </si>
  <si>
    <t>Pınarbaşı Köyü Sondaj Kuyusu Delme Yapım  İşi.</t>
  </si>
  <si>
    <t>Pınarbaşı Köyü</t>
  </si>
  <si>
    <t>G.Konak</t>
  </si>
  <si>
    <t>Uludere</t>
  </si>
  <si>
    <t>Habur 2 mezrası içme suyu hattı yapım işi</t>
  </si>
  <si>
    <t>DAĞDBİ KÖYÜ-HABUR 2 MEZRASI</t>
  </si>
  <si>
    <t>13 KÖY VE BAĞLI 3 MEZRA</t>
  </si>
  <si>
    <t>Dağdibi Köyü köy içi Beton Yapım işi</t>
  </si>
  <si>
    <t>Bağlı köyü köy içi beton yol yapım işi</t>
  </si>
  <si>
    <t>Işıkveren köyü köy içi beton yol Yapım işi</t>
  </si>
  <si>
    <t>Yemişli -Yekmal (köy-mezrası)Köy içi kilit parke taşıYapım  işi</t>
  </si>
  <si>
    <t>YEMİŞLİ KÖYÜ</t>
  </si>
  <si>
    <t>Ortaköy köyü Köy içi kilit parke taşı Yapım işi</t>
  </si>
  <si>
    <t>uludere</t>
  </si>
  <si>
    <t>Ortabağ köyü sulama kanalı yapım işi</t>
  </si>
  <si>
    <t>ORTABAĞ KÖYÜ</t>
  </si>
  <si>
    <t>Yemişli köyü sulama kanalı yapım işi</t>
  </si>
  <si>
    <t>Gülyazı köyü sulama kanalı yapım işi</t>
  </si>
  <si>
    <t>GÜLYAZI KÖYÜ</t>
  </si>
  <si>
    <t>İnceler köyü sulama kanalı yapım  işi</t>
  </si>
  <si>
    <t>İNCELER KÖYÜ</t>
  </si>
  <si>
    <t>Ortasu köyü sulama kanalı Yapım işi</t>
  </si>
  <si>
    <t>ORTASU KÖYÜ</t>
  </si>
  <si>
    <t>Bağlıca Köyü sulama kanalı yapım işi</t>
  </si>
  <si>
    <t>BAĞLICA KÖYÜ</t>
  </si>
  <si>
    <t>S.N</t>
  </si>
  <si>
    <t>Beytüşşebap</t>
  </si>
  <si>
    <t>Yakacık Köyü Sulama Yapım işi</t>
  </si>
  <si>
    <t>Yakacık Köyü</t>
  </si>
  <si>
    <t>Başağaç Köyü Köy Yolu İstinat Duvarı Yapım İşi</t>
  </si>
  <si>
    <t>Andaç Köyü Giriş yolu ve Aslanlı Mah.yolu Beton  Yapım  işi</t>
  </si>
  <si>
    <t>Zekeriya NİGİZ</t>
  </si>
  <si>
    <t>Tekniker</t>
  </si>
  <si>
    <t>544 628 28 09</t>
  </si>
  <si>
    <t>zekeriya.e-icisleri.gov.tr</t>
  </si>
  <si>
    <t>Havuzlu Köyü  Kanalizasyon Onarımı</t>
  </si>
  <si>
    <t>Ballı Köyü Köy içi Beton Yapım işi ve Taş Duvar Yapımı</t>
  </si>
  <si>
    <t xml:space="preserve">
Andaç, Ortaköy, Gülyazı, Ortabağ, Taşdelen, Işıkveren, Ballı, İnceler, Ortasu, Bağlı ve Yemişli-Yekmal Mezrası, Dağdibi Habur 2 Mezrası, Bağlıca Kalemli Mezrası  Bakım Ve Onarımı
</t>
  </si>
  <si>
    <t xml:space="preserve">Dağaltı, Ilıcak, Cevizağacı, Çığlıca, Gökçr, Mezra, Aşağıdere, Ayvalık, Pirinçli, Akçayol, Başaran,Boğazören, Mutluca, Bolağaç Ve Oymakaya </t>
  </si>
  <si>
    <t>Güneyçam Köyü Köy İçi Parke  Taşı Yapım İşi (3000 m2)</t>
  </si>
  <si>
    <t>Kayaboyun Köyü Köy İçi Parke  Taşı Yapım İşi (5000 m2)</t>
  </si>
  <si>
    <t>Pirinçli köyü Köy içi Parke Taşı Yapım işi (4000 m2)</t>
  </si>
  <si>
    <t>Ayvalık köyü Köy  içi Parke Taşı Yapım işi (1286 m2)</t>
  </si>
  <si>
    <t>Koyunoba köyü Köy içi Parke Taşı Yapım işi  (2000 m2)</t>
  </si>
  <si>
    <t>Taşarası köyü Köy içi Parke Taşı Yapım işi  (3000 m2)</t>
  </si>
  <si>
    <t>Çığlıca köyü Köy içi Parke Taşı Yapım işi  (3000 m2)</t>
  </si>
  <si>
    <t>Varlık Köyü Köy Yolu BSK Yapım işi (1 Km)</t>
  </si>
  <si>
    <t>İnci köyü Köy Yolu BSK Yapım İşi ( 0,5 Km)</t>
  </si>
  <si>
    <t>Şırnak yolu-bozalan köyü 1. Kat Asfalt Sathi Kaplama Yapım işi (1 Km)</t>
  </si>
  <si>
    <t>Hisar köyü Köy  yolu 1.Kat  Sathi Kaplama Yapım işi (1 Km)</t>
  </si>
  <si>
    <t>Eski Ulaş köyü Köy  yolu  Stabilize Yapım işi (1Km)</t>
  </si>
  <si>
    <t>İpekyolu-Ceylan  Köyleri BSK Yapım işi (1,5 Km)</t>
  </si>
  <si>
    <t>Kapılı Köyü Köy İçi  Parke Taşı döşeme işi (3600 m2)</t>
  </si>
  <si>
    <t>Kavaközü Köyü Köy İçi  Parke Taşı döşeme işi (4800 m2)</t>
  </si>
  <si>
    <t>Elcani-Yalaz Köy Yolunun 1.nci Kat Asfalt Saüthi Kaplama yapım işi. (8 Km)</t>
  </si>
  <si>
    <t>Öğündük-Basak-Dumanlı Dera Topraklı Grup Köy Yolunun 1.nci Kat Asfalt Sathi Kaplama yapım işi. (16 km)</t>
  </si>
  <si>
    <t>Kayı Köyü Köy  Yolu Beton Yapım İşi (6 Km)</t>
  </si>
  <si>
    <t>Yağmurkuyusu Köy Yolu 1. Kat Asfalt Sathi Kaplama Yapım işi (4,5 Km)</t>
  </si>
  <si>
    <t>Işık Köyü Köy  yolu Beton Yapılması (1,2 Km)</t>
  </si>
  <si>
    <t>Aksoy,Alakamış,Tepeköyü,Oyalı Köylerinin Köy İçi Kilitli Parke Taşı Yapım İşi. (8.780 m2)</t>
  </si>
  <si>
    <t>Bitti</t>
  </si>
  <si>
    <t>Aşağıdere  Köyü Karşı Mahalle Sulama Kanalı Yapım işi</t>
  </si>
  <si>
    <t>Başak Köyü BSK Yapım işi (3 Km)</t>
  </si>
  <si>
    <t>Aksoy Köyü Köy İçi Parke Taşı Döşeme Yapım işi</t>
  </si>
  <si>
    <t>Dağaltı, Ilıcak, Cevizağacı, Çığlıca, Gökçe, Mezra, Aşağıdere, Ayvalık, Pirinçli, Akçayol, Başaran,Boğazören, Mutluca, Bolağaç Ve Oymakaya Bakım ve Onarımı</t>
  </si>
  <si>
    <t>Bölücek  Köyü Değirmen Mah. İçme Suyu Yapım işi</t>
  </si>
  <si>
    <t>Teke-Yukarı Yavşan Köyü İpek Yolu Köy Yolunun 1.nci Kat Asfalt Sathi Kaplama Yapım İşi. (6 Km)</t>
  </si>
  <si>
    <t>Aşağıdere - Ayvalık Köyü Arası İçme suyu  Yapım işi Yapım işi</t>
  </si>
  <si>
    <t>Mezra   Köyü</t>
  </si>
  <si>
    <t>Mühtelif Köy (Pınarbaşı, Varımlı , Alakamış, Çığır,Oymak, Kozluca, Yavşan , Tepeköy ve Tepecik)  yollarında Sanat yapısı ve Büz Alım işi.</t>
  </si>
  <si>
    <t>,</t>
  </si>
  <si>
    <t>Aşağı Çeşme Köyü Stabilize Yapım işi (0,5 Km)</t>
  </si>
  <si>
    <t>Kavuncu Köyü parke taşı yapım işi (4,750M2)</t>
  </si>
  <si>
    <t xml:space="preserve"> Dağkonak köyü istinat duvarı ve Parke Taşı  yapım işi (70 M + 700 M2)</t>
  </si>
  <si>
    <t>KÖYDES 2019 YILI KAPSAMINDA PLANLANAN İŞLERİN DURUMU 
(Mart  TARİHİ İTİBARIYLA)</t>
  </si>
  <si>
    <t>Akçayol Köyü Parke Taşı Yapım işi (6.500 m2)</t>
  </si>
  <si>
    <t>Ulaş Köyü Mezarlık Yolu Stabilize
Yapım İşi</t>
  </si>
  <si>
    <t>Çatal Köyü Mirhasan Mezrası Atık Su Deşarj Hattı Yapım İşi</t>
  </si>
  <si>
    <t>İl Geneli Bitüm Alımı</t>
  </si>
  <si>
    <t>Yeniaslanbaşar Köyü Kaymakamam Çeşmesi Mezrası Yolu Mezarlık Duvarı Yapım İşi</t>
  </si>
  <si>
    <t xml:space="preserve">Bitti  </t>
  </si>
  <si>
    <t>PROJE ADI</t>
  </si>
  <si>
    <r>
      <t xml:space="preserve">NİTELİĞİ 
</t>
    </r>
    <r>
      <rPr>
        <b/>
        <sz val="9"/>
        <color rgb="FFFF0000"/>
        <rFont val="Times New Roman"/>
        <family val="1"/>
        <charset val="162"/>
      </rPr>
      <t>("YENİ TESİS", "TESİS GELİŞTİRME" veya "BAKIM ONARIM)</t>
    </r>
  </si>
  <si>
    <r>
      <t xml:space="preserve">KONUSU
</t>
    </r>
    <r>
      <rPr>
        <b/>
        <sz val="9"/>
        <color rgb="FFFF0000"/>
        <rFont val="Times New Roman"/>
        <family val="1"/>
        <charset val="162"/>
      </rPr>
      <t>( "SULU", "SUYU YETERSİZ" veya "SUSUZ")</t>
    </r>
  </si>
  <si>
    <t>KONUSU
( "Bireysel", "Sızdırmalı", "Sızdırmasız"  Foseptik</t>
  </si>
  <si>
    <t>AÇIKLAMA</t>
  </si>
</sst>
</file>

<file path=xl/styles.xml><?xml version="1.0" encoding="utf-8"?>
<styleSheet xmlns="http://schemas.openxmlformats.org/spreadsheetml/2006/main">
  <numFmts count="13">
    <numFmt numFmtId="43" formatCode="_-* #,##0.00\ _T_L_-;\-* #,##0.00\ _T_L_-;_-* &quot;-&quot;??\ _T_L_-;_-@_-"/>
    <numFmt numFmtId="164" formatCode="_-* #,##0.00_-;\-* #,##0.00_-;_-* &quot;-&quot;??_-;_-@_-"/>
    <numFmt numFmtId="165" formatCode="_-* #,##0_T_L_-;\-* #,##0_T_L_-;_-* &quot;-&quot;_T_L_-;_-@_-"/>
    <numFmt numFmtId="166" formatCode="#,##0.00\ _T_L"/>
    <numFmt numFmtId="167" formatCode="#.##000"/>
    <numFmt numFmtId="168" formatCode="\$#,#00"/>
    <numFmt numFmtId="169" formatCode="\M\os\t\h\ m\,\ yyyy"/>
    <numFmt numFmtId="170" formatCode="#,#00"/>
    <numFmt numFmtId="171" formatCode="#,"/>
    <numFmt numFmtId="172" formatCode="%#,#00"/>
    <numFmt numFmtId="173" formatCode="#,##0.0"/>
    <numFmt numFmtId="174" formatCode="#,##0.00;[Red]#,##0.00"/>
    <numFmt numFmtId="175" formatCode="#,##0.000"/>
  </numFmts>
  <fonts count="114">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0"/>
      <name val="Arial Tur"/>
      <charset val="162"/>
    </font>
    <font>
      <sz val="10"/>
      <name val="Arial"/>
      <family val="2"/>
      <charset val="162"/>
    </font>
    <font>
      <b/>
      <sz val="14"/>
      <name val="Arial"/>
      <family val="2"/>
      <charset val="162"/>
    </font>
    <font>
      <b/>
      <sz val="11"/>
      <name val="Arial"/>
      <family val="2"/>
      <charset val="162"/>
    </font>
    <font>
      <b/>
      <sz val="11"/>
      <name val="Arial Tur"/>
      <family val="2"/>
      <charset val="162"/>
    </font>
    <font>
      <b/>
      <sz val="10"/>
      <name val="Arial"/>
      <family val="2"/>
      <charset val="162"/>
    </font>
    <font>
      <b/>
      <sz val="10"/>
      <name val="Arial Tur"/>
      <family val="2"/>
      <charset val="162"/>
    </font>
    <font>
      <b/>
      <sz val="12"/>
      <name val="Arial Tur"/>
      <family val="2"/>
      <charset val="162"/>
    </font>
    <font>
      <b/>
      <sz val="12"/>
      <name val="Arial"/>
      <family val="2"/>
      <charset val="162"/>
    </font>
    <font>
      <b/>
      <sz val="14"/>
      <name val="Arial TUR"/>
      <family val="2"/>
      <charset val="162"/>
    </font>
    <font>
      <b/>
      <sz val="11"/>
      <name val="Times New Roman"/>
      <family val="1"/>
      <charset val="162"/>
    </font>
    <font>
      <b/>
      <sz val="9"/>
      <name val="Times New Roman"/>
      <family val="1"/>
      <charset val="162"/>
    </font>
    <font>
      <sz val="10"/>
      <name val="Times New Roman"/>
      <family val="1"/>
      <charset val="162"/>
    </font>
    <font>
      <sz val="11"/>
      <color indexed="8"/>
      <name val="Calibri"/>
      <family val="2"/>
      <charset val="162"/>
    </font>
    <font>
      <b/>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sz val="11"/>
      <color indexed="10"/>
      <name val="Calibri"/>
      <family val="2"/>
      <charset val="162"/>
    </font>
    <font>
      <sz val="1"/>
      <color indexed="8"/>
      <name val="Courier"/>
      <family val="1"/>
      <charset val="162"/>
    </font>
    <font>
      <b/>
      <sz val="1"/>
      <color indexed="8"/>
      <name val="Courier"/>
      <family val="1"/>
      <charset val="162"/>
    </font>
    <font>
      <u/>
      <sz val="7.5"/>
      <color indexed="12"/>
      <name val="Arial"/>
      <family val="2"/>
      <charset val="162"/>
    </font>
    <font>
      <b/>
      <sz val="14"/>
      <name val="Times New Roman"/>
      <family val="1"/>
      <charset val="162"/>
    </font>
    <font>
      <b/>
      <sz val="18"/>
      <color theme="3"/>
      <name val="Cambria"/>
      <family val="2"/>
      <charset val="162"/>
    </font>
    <font>
      <u/>
      <sz val="11"/>
      <color theme="10"/>
      <name val="Calibri"/>
      <family val="2"/>
      <charset val="162"/>
      <scheme val="minor"/>
    </font>
    <font>
      <sz val="11"/>
      <color theme="1"/>
      <name val="Calibri"/>
      <family val="2"/>
      <scheme val="minor"/>
    </font>
    <font>
      <sz val="10"/>
      <color indexed="9"/>
      <name val="Arial"/>
      <family val="2"/>
      <charset val="162"/>
    </font>
    <font>
      <b/>
      <sz val="11"/>
      <name val="Arial Tur"/>
      <charset val="162"/>
    </font>
    <font>
      <b/>
      <sz val="9"/>
      <name val="Arial Tur"/>
      <charset val="162"/>
    </font>
    <font>
      <sz val="9"/>
      <name val="Arial"/>
      <family val="2"/>
      <charset val="162"/>
    </font>
    <font>
      <sz val="10"/>
      <color theme="1"/>
      <name val="Times New Roman"/>
      <family val="1"/>
      <charset val="162"/>
    </font>
    <font>
      <sz val="11"/>
      <name val="Times New Roman"/>
      <family val="1"/>
      <charset val="162"/>
    </font>
    <font>
      <sz val="11"/>
      <color indexed="8"/>
      <name val="Times New Roman"/>
      <family val="1"/>
      <charset val="162"/>
    </font>
    <font>
      <sz val="10"/>
      <color indexed="8"/>
      <name val="Times New Roman"/>
      <family val="1"/>
      <charset val="162"/>
    </font>
    <font>
      <sz val="9"/>
      <name val="Times New Roman"/>
      <family val="1"/>
      <charset val="162"/>
    </font>
    <font>
      <sz val="10"/>
      <color indexed="9"/>
      <name val="Times New Roman"/>
      <family val="1"/>
      <charset val="162"/>
    </font>
    <font>
      <sz val="10"/>
      <color theme="0"/>
      <name val="Times New Roman"/>
      <family val="1"/>
      <charset val="162"/>
    </font>
    <font>
      <sz val="9"/>
      <color theme="1"/>
      <name val="Times New Roman"/>
      <family val="1"/>
      <charset val="162"/>
    </font>
    <font>
      <b/>
      <sz val="9"/>
      <color indexed="8"/>
      <name val="Times New Roman"/>
      <family val="1"/>
      <charset val="162"/>
    </font>
    <font>
      <b/>
      <sz val="8"/>
      <color indexed="8"/>
      <name val="Times New Roman"/>
      <family val="1"/>
      <charset val="162"/>
    </font>
    <font>
      <sz val="9"/>
      <color indexed="8"/>
      <name val="Times New Roman"/>
      <family val="1"/>
      <charset val="162"/>
    </font>
    <font>
      <sz val="11"/>
      <color indexed="9"/>
      <name val="Times New Roman"/>
      <family val="1"/>
      <charset val="162"/>
    </font>
    <font>
      <b/>
      <sz val="11"/>
      <color indexed="9"/>
      <name val="Times New Roman"/>
      <family val="1"/>
      <charset val="162"/>
    </font>
    <font>
      <b/>
      <sz val="10"/>
      <name val="Arial Tur"/>
      <charset val="162"/>
    </font>
    <font>
      <b/>
      <sz val="13"/>
      <name val="Arial Tur"/>
      <family val="2"/>
      <charset val="162"/>
    </font>
    <font>
      <b/>
      <sz val="13"/>
      <name val="Arial"/>
      <family val="2"/>
      <charset val="162"/>
    </font>
    <font>
      <sz val="12"/>
      <name val="Arial"/>
      <family val="2"/>
      <charset val="162"/>
    </font>
    <font>
      <b/>
      <sz val="12"/>
      <color indexed="63"/>
      <name val="Arial TUR"/>
      <charset val="162"/>
    </font>
    <font>
      <b/>
      <sz val="10"/>
      <color indexed="63"/>
      <name val="Arial TUR"/>
      <charset val="162"/>
    </font>
    <font>
      <b/>
      <sz val="14"/>
      <name val="Arial TUR"/>
      <charset val="162"/>
    </font>
    <font>
      <sz val="10"/>
      <color rgb="FFFF0000"/>
      <name val="Arial"/>
      <family val="2"/>
      <charset val="162"/>
    </font>
    <font>
      <b/>
      <sz val="10"/>
      <color theme="1"/>
      <name val="Arial"/>
      <family val="2"/>
      <charset val="162"/>
    </font>
    <font>
      <sz val="10"/>
      <color theme="1"/>
      <name val="Arial"/>
      <family val="2"/>
      <charset val="162"/>
    </font>
    <font>
      <sz val="10"/>
      <color theme="1"/>
      <name val="Calibri"/>
      <family val="2"/>
      <charset val="162"/>
      <scheme val="minor"/>
    </font>
    <font>
      <sz val="10"/>
      <name val="Calibri"/>
      <family val="2"/>
      <charset val="162"/>
      <scheme val="minor"/>
    </font>
    <font>
      <sz val="14"/>
      <name val="Times New Roman"/>
      <family val="1"/>
      <charset val="162"/>
    </font>
    <font>
      <b/>
      <sz val="10"/>
      <name val="Calibri"/>
      <family val="2"/>
      <charset val="162"/>
      <scheme val="minor"/>
    </font>
    <font>
      <sz val="16"/>
      <name val="Arial"/>
      <family val="2"/>
      <charset val="162"/>
    </font>
    <font>
      <b/>
      <sz val="16"/>
      <name val="Arial"/>
      <family val="2"/>
      <charset val="162"/>
    </font>
    <font>
      <b/>
      <sz val="11"/>
      <color rgb="FFFF0000"/>
      <name val="Times New Roman"/>
      <family val="1"/>
      <charset val="162"/>
    </font>
    <font>
      <sz val="11"/>
      <color theme="1"/>
      <name val="Times New Roman"/>
      <family val="1"/>
      <charset val="162"/>
    </font>
    <font>
      <b/>
      <sz val="10"/>
      <color rgb="FFFF0000"/>
      <name val="Times New Roman"/>
      <family val="1"/>
      <charset val="162"/>
    </font>
    <font>
      <sz val="11"/>
      <color rgb="FFFF0000"/>
      <name val="Times New Roman"/>
      <family val="1"/>
      <charset val="162"/>
    </font>
    <font>
      <b/>
      <sz val="12"/>
      <color rgb="FFFF0000"/>
      <name val="Times New Roman"/>
      <family val="1"/>
      <charset val="162"/>
    </font>
    <font>
      <b/>
      <sz val="14"/>
      <color rgb="FFFF0000"/>
      <name val="Times New Roman"/>
      <family val="1"/>
      <charset val="162"/>
    </font>
    <font>
      <sz val="8"/>
      <name val="Times New Roman"/>
      <family val="1"/>
      <charset val="162"/>
    </font>
    <font>
      <b/>
      <sz val="8"/>
      <color rgb="FFFF0000"/>
      <name val="Times New Roman"/>
      <family val="1"/>
      <charset val="162"/>
    </font>
    <font>
      <sz val="10"/>
      <color rgb="FFFF0000"/>
      <name val="Calibri"/>
      <family val="2"/>
      <charset val="162"/>
      <scheme val="minor"/>
    </font>
    <font>
      <sz val="7"/>
      <name val="Times New Roman"/>
      <family val="1"/>
      <charset val="162"/>
    </font>
    <font>
      <sz val="8"/>
      <color theme="1"/>
      <name val="Times New Roman"/>
      <family val="1"/>
      <charset val="162"/>
    </font>
    <font>
      <sz val="7"/>
      <color theme="1"/>
      <name val="Times New Roman"/>
      <family val="1"/>
      <charset val="162"/>
    </font>
    <font>
      <b/>
      <sz val="7"/>
      <color rgb="FFFF0000"/>
      <name val="Times New Roman"/>
      <family val="1"/>
      <charset val="162"/>
    </font>
    <font>
      <b/>
      <sz val="6"/>
      <color rgb="FFFF0000"/>
      <name val="Times New Roman"/>
      <family val="1"/>
      <charset val="162"/>
    </font>
    <font>
      <sz val="9"/>
      <color theme="1"/>
      <name val="Calibri"/>
      <family val="2"/>
      <charset val="162"/>
      <scheme val="minor"/>
    </font>
    <font>
      <sz val="9"/>
      <name val="Calibri"/>
      <family val="2"/>
      <charset val="162"/>
      <scheme val="minor"/>
    </font>
    <font>
      <sz val="7"/>
      <color indexed="9"/>
      <name val="Times New Roman"/>
      <family val="1"/>
      <charset val="162"/>
    </font>
    <font>
      <b/>
      <sz val="9"/>
      <color rgb="FFFF0000"/>
      <name val="Times New Roman"/>
      <family val="1"/>
      <charset val="162"/>
    </font>
    <font>
      <b/>
      <sz val="14"/>
      <color rgb="FFFF0000"/>
      <name val="Arial"/>
      <family val="2"/>
      <charset val="162"/>
    </font>
    <font>
      <b/>
      <sz val="10"/>
      <color rgb="FFFF0000"/>
      <name val="Arial"/>
      <family val="2"/>
      <charset val="162"/>
    </font>
    <font>
      <sz val="11"/>
      <name val="Arial"/>
      <family val="2"/>
      <charset val="162"/>
    </font>
    <font>
      <b/>
      <sz val="9"/>
      <color rgb="FFFF0000"/>
      <name val="Arial"/>
      <family val="2"/>
      <charset val="162"/>
    </font>
    <font>
      <b/>
      <sz val="12"/>
      <color rgb="FFFF0000"/>
      <name val="Arial"/>
      <family val="2"/>
    </font>
    <font>
      <sz val="8"/>
      <name val="Arial"/>
      <family val="2"/>
      <charset val="162"/>
    </font>
    <font>
      <sz val="8"/>
      <color indexed="9"/>
      <name val="Arial"/>
      <family val="2"/>
      <charset val="162"/>
    </font>
    <font>
      <b/>
      <sz val="8"/>
      <color rgb="FFFF0000"/>
      <name val="Arial TUR"/>
      <charset val="162"/>
    </font>
    <font>
      <b/>
      <sz val="11"/>
      <color rgb="FFFF0000"/>
      <name val="Arial"/>
      <family val="2"/>
      <charset val="16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55"/>
        <bgColor indexed="64"/>
      </patternFill>
    </fill>
    <fill>
      <patternFill patternType="solid">
        <fgColor theme="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ck">
        <color indexed="10"/>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s>
  <cellStyleXfs count="317">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0" borderId="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1" fillId="25"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1"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 fillId="28"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 fillId="33"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16" fillId="33"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16" fillId="36"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16" fillId="38"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2" fillId="35"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2" borderId="0" applyNumberFormat="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1"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4" fillId="26" borderId="0" applyNumberFormat="0" applyBorder="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11" applyNumberFormat="0" applyFill="0" applyAlignment="0" applyProtection="0"/>
    <xf numFmtId="0" fontId="36" fillId="0" borderId="11"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13" applyNumberFormat="0" applyFill="0" applyAlignment="0" applyProtection="0"/>
    <xf numFmtId="0" fontId="38" fillId="0" borderId="13"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4" fontId="18" fillId="0" borderId="0" applyFont="0" applyFill="0" applyBorder="0" applyAlignment="0" applyProtection="0"/>
    <xf numFmtId="0" fontId="41" fillId="43" borderId="14" applyNumberFormat="0" applyAlignment="0" applyProtection="0"/>
    <xf numFmtId="0" fontId="42" fillId="44" borderId="15" applyNumberFormat="0" applyAlignment="0" applyProtection="0"/>
    <xf numFmtId="167" fontId="47" fillId="0" borderId="0">
      <protection locked="0"/>
    </xf>
    <xf numFmtId="168" fontId="47" fillId="0" borderId="0">
      <protection locked="0"/>
    </xf>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169" fontId="47" fillId="0" borderId="0">
      <protection locked="0"/>
    </xf>
    <xf numFmtId="0" fontId="33" fillId="0" borderId="0" applyNumberFormat="0" applyFill="0" applyBorder="0" applyAlignment="0" applyProtection="0"/>
    <xf numFmtId="170" fontId="47" fillId="0" borderId="0">
      <protection locked="0"/>
    </xf>
    <xf numFmtId="0" fontId="40" fillId="30" borderId="14" applyNumberFormat="0" applyAlignment="0" applyProtection="0"/>
    <xf numFmtId="0" fontId="40" fillId="30" borderId="14" applyNumberFormat="0" applyAlignment="0" applyProtection="0"/>
    <xf numFmtId="0" fontId="40" fillId="30" borderId="14" applyNumberFormat="0" applyAlignment="0" applyProtection="0"/>
    <xf numFmtId="0" fontId="43" fillId="27" borderId="0" applyNumberFormat="0" applyBorder="0" applyAlignment="0" applyProtection="0"/>
    <xf numFmtId="171" fontId="48" fillId="0" borderId="0">
      <protection locked="0"/>
    </xf>
    <xf numFmtId="171" fontId="48" fillId="0" borderId="0">
      <protection locked="0"/>
    </xf>
    <xf numFmtId="0" fontId="36" fillId="0" borderId="11"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0" applyNumberFormat="0" applyFill="0" applyBorder="0" applyAlignment="0" applyProtection="0"/>
    <xf numFmtId="0" fontId="41" fillId="43" borderId="14" applyNumberFormat="0" applyAlignment="0" applyProtection="0"/>
    <xf numFmtId="0" fontId="41" fillId="43" borderId="14" applyNumberFormat="0" applyAlignment="0" applyProtection="0"/>
    <xf numFmtId="0" fontId="41" fillId="43" borderId="14" applyNumberFormat="0" applyAlignment="0" applyProtection="0"/>
    <xf numFmtId="0" fontId="40" fillId="30" borderId="14" applyNumberFormat="0" applyAlignment="0" applyProtection="0"/>
    <xf numFmtId="0" fontId="42" fillId="44" borderId="15" applyNumberFormat="0" applyAlignment="0" applyProtection="0"/>
    <xf numFmtId="0" fontId="42" fillId="44" borderId="15" applyNumberFormat="0" applyAlignment="0" applyProtection="0"/>
    <xf numFmtId="0" fontId="42" fillId="44" borderId="15" applyNumberFormat="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9" fillId="0" borderId="0" applyNumberFormat="0" applyFill="0" applyBorder="0" applyAlignment="0" applyProtection="0">
      <alignment vertical="top"/>
      <protection locked="0"/>
    </xf>
    <xf numFmtId="0" fontId="52" fillId="0" borderId="0" applyNumberFormat="0" applyFill="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35" fillId="0" borderId="10" applyNumberFormat="0" applyFill="0" applyAlignment="0" applyProtection="0"/>
    <xf numFmtId="0" fontId="45" fillId="45" borderId="0" applyNumberFormat="0" applyBorder="0" applyAlignment="0" applyProtection="0"/>
    <xf numFmtId="0" fontId="17" fillId="0" borderId="0"/>
    <xf numFmtId="0" fontId="17" fillId="0" borderId="0"/>
    <xf numFmtId="0" fontId="30"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 fillId="0" borderId="0"/>
    <xf numFmtId="0" fontId="17" fillId="0" borderId="0"/>
    <xf numFmtId="0" fontId="1" fillId="0" borderId="0"/>
    <xf numFmtId="0" fontId="53" fillId="0" borderId="0"/>
    <xf numFmtId="0" fontId="17" fillId="0" borderId="0"/>
    <xf numFmtId="0" fontId="18" fillId="0" borderId="0"/>
    <xf numFmtId="0" fontId="18" fillId="0" borderId="0"/>
    <xf numFmtId="0" fontId="18" fillId="0" borderId="0"/>
    <xf numFmtId="0" fontId="18" fillId="0" borderId="0"/>
    <xf numFmtId="0" fontId="18" fillId="46" borderId="17" applyNumberFormat="0" applyFont="0" applyAlignment="0" applyProtection="0"/>
    <xf numFmtId="0" fontId="18" fillId="46" borderId="17" applyNumberFormat="0" applyFont="0" applyAlignment="0" applyProtection="0"/>
    <xf numFmtId="0" fontId="30" fillId="46" borderId="17" applyNumberFormat="0" applyFont="0" applyAlignment="0" applyProtection="0"/>
    <xf numFmtId="0" fontId="30" fillId="46" borderId="17" applyNumberFormat="0" applyFont="0" applyAlignment="0" applyProtection="0"/>
    <xf numFmtId="0" fontId="30" fillId="46" borderId="17" applyNumberFormat="0" applyFont="0" applyAlignment="0" applyProtection="0"/>
    <xf numFmtId="0" fontId="30" fillId="8" borderId="8" applyNumberFormat="0" applyFont="0" applyAlignment="0" applyProtection="0"/>
    <xf numFmtId="0" fontId="17" fillId="46" borderId="17" applyNumberFormat="0" applyFont="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39" fillId="43" borderId="16" applyNumberFormat="0" applyAlignment="0" applyProtection="0"/>
    <xf numFmtId="172" fontId="47" fillId="0" borderId="0">
      <protection locked="0"/>
    </xf>
    <xf numFmtId="0" fontId="34" fillId="0" borderId="0" applyNumberFormat="0" applyFill="0" applyBorder="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46"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cellStyleXfs>
  <cellXfs count="643">
    <xf numFmtId="0" fontId="0" fillId="0" borderId="0" xfId="0"/>
    <xf numFmtId="0" fontId="22" fillId="0" borderId="22" xfId="268" applyFont="1" applyBorder="1" applyAlignment="1">
      <alignment horizontal="justify" vertical="center"/>
    </xf>
    <xf numFmtId="0" fontId="17" fillId="0" borderId="0" xfId="252"/>
    <xf numFmtId="3" fontId="18" fillId="0" borderId="0" xfId="269" applyNumberFormat="1"/>
    <xf numFmtId="0" fontId="18" fillId="0" borderId="0" xfId="269"/>
    <xf numFmtId="3" fontId="18" fillId="0" borderId="0" xfId="269" applyNumberFormat="1" applyBorder="1"/>
    <xf numFmtId="1" fontId="23" fillId="0" borderId="21" xfId="271" applyNumberFormat="1" applyFont="1" applyBorder="1" applyAlignment="1">
      <alignment horizontal="center" vertical="center"/>
    </xf>
    <xf numFmtId="1" fontId="24" fillId="0" borderId="0" xfId="271" applyNumberFormat="1" applyFont="1" applyBorder="1" applyAlignment="1">
      <alignment horizontal="center" vertical="center"/>
    </xf>
    <xf numFmtId="3" fontId="24" fillId="0" borderId="0" xfId="271" applyNumberFormat="1" applyFont="1" applyBorder="1" applyAlignment="1">
      <alignment horizontal="center" vertical="center"/>
    </xf>
    <xf numFmtId="3" fontId="20" fillId="0" borderId="0" xfId="269" applyNumberFormat="1" applyFont="1" applyBorder="1" applyAlignment="1">
      <alignment horizontal="center" vertical="center" wrapText="1"/>
    </xf>
    <xf numFmtId="3" fontId="22" fillId="0" borderId="0" xfId="269" applyNumberFormat="1" applyFont="1" applyBorder="1"/>
    <xf numFmtId="3" fontId="22" fillId="0" borderId="0" xfId="269" applyNumberFormat="1" applyFont="1"/>
    <xf numFmtId="3" fontId="19" fillId="0" borderId="0" xfId="269" applyNumberFormat="1" applyFont="1" applyBorder="1" applyAlignment="1">
      <alignment horizontal="left" vertical="center" wrapText="1"/>
    </xf>
    <xf numFmtId="3" fontId="18" fillId="0" borderId="0" xfId="269" applyNumberFormat="1" applyBorder="1" applyAlignment="1">
      <alignment vertical="center"/>
    </xf>
    <xf numFmtId="4" fontId="18" fillId="0" borderId="0" xfId="269" applyNumberFormat="1" applyBorder="1" applyAlignment="1">
      <alignment vertical="center"/>
    </xf>
    <xf numFmtId="4" fontId="18" fillId="0" borderId="0" xfId="269" applyNumberFormat="1" applyBorder="1" applyAlignment="1" applyProtection="1">
      <alignment horizontal="right" vertical="center"/>
    </xf>
    <xf numFmtId="4" fontId="18" fillId="0" borderId="0" xfId="269" applyNumberFormat="1" applyBorder="1" applyAlignment="1">
      <alignment horizontal="right" vertical="center"/>
    </xf>
    <xf numFmtId="1" fontId="23" fillId="0" borderId="0" xfId="271" applyNumberFormat="1" applyFont="1" applyBorder="1" applyAlignment="1">
      <alignment horizontal="center" vertical="center"/>
    </xf>
    <xf numFmtId="3" fontId="22" fillId="52" borderId="34" xfId="269" applyNumberFormat="1" applyFont="1" applyFill="1" applyBorder="1" applyAlignment="1">
      <alignment horizontal="center" vertical="center" wrapText="1"/>
    </xf>
    <xf numFmtId="3" fontId="22" fillId="55" borderId="35" xfId="269" applyNumberFormat="1" applyFont="1" applyFill="1" applyBorder="1" applyAlignment="1">
      <alignment horizontal="center" vertical="center" wrapText="1"/>
    </xf>
    <xf numFmtId="3" fontId="18" fillId="0" borderId="0" xfId="269" applyNumberFormat="1" applyAlignment="1">
      <alignment vertical="center"/>
    </xf>
    <xf numFmtId="0" fontId="18" fillId="0" borderId="0" xfId="269" applyAlignment="1">
      <alignment vertical="center"/>
    </xf>
    <xf numFmtId="166" fontId="22" fillId="53" borderId="34" xfId="269" applyNumberFormat="1" applyFont="1" applyFill="1" applyBorder="1" applyAlignment="1">
      <alignment horizontal="center" vertical="center" wrapText="1"/>
    </xf>
    <xf numFmtId="166" fontId="18" fillId="0" borderId="0" xfId="269" applyNumberFormat="1"/>
    <xf numFmtId="166" fontId="22" fillId="50" borderId="28" xfId="269" applyNumberFormat="1" applyFont="1" applyFill="1" applyBorder="1" applyAlignment="1">
      <alignment horizontal="center" vertical="center" wrapText="1"/>
    </xf>
    <xf numFmtId="166" fontId="22" fillId="51" borderId="34" xfId="269" applyNumberFormat="1" applyFont="1" applyFill="1" applyBorder="1" applyAlignment="1">
      <alignment horizontal="center" vertical="center" wrapText="1"/>
    </xf>
    <xf numFmtId="0" fontId="54" fillId="0" borderId="0" xfId="270" applyFont="1" applyAlignment="1">
      <alignment vertical="center" wrapText="1"/>
    </xf>
    <xf numFmtId="0" fontId="18" fillId="0" borderId="0" xfId="270" applyAlignment="1">
      <alignment vertical="center" wrapText="1"/>
    </xf>
    <xf numFmtId="0" fontId="18" fillId="0" borderId="0" xfId="270" applyAlignment="1">
      <alignment horizontal="center" vertical="center"/>
    </xf>
    <xf numFmtId="0" fontId="18" fillId="0" borderId="0" xfId="270" applyFont="1" applyAlignment="1">
      <alignment vertical="center" wrapText="1"/>
    </xf>
    <xf numFmtId="0" fontId="18" fillId="0" borderId="0" xfId="270" applyAlignment="1">
      <alignment vertical="center"/>
    </xf>
    <xf numFmtId="4" fontId="22" fillId="50" borderId="28" xfId="269" applyNumberFormat="1" applyFont="1" applyFill="1" applyBorder="1" applyAlignment="1">
      <alignment horizontal="right" vertical="center" wrapText="1"/>
    </xf>
    <xf numFmtId="4" fontId="22" fillId="51" borderId="34" xfId="269" applyNumberFormat="1" applyFont="1" applyFill="1" applyBorder="1" applyAlignment="1">
      <alignment horizontal="right" vertical="center" wrapText="1"/>
    </xf>
    <xf numFmtId="4" fontId="22" fillId="52" borderId="34" xfId="269" applyNumberFormat="1" applyFont="1" applyFill="1" applyBorder="1" applyAlignment="1">
      <alignment horizontal="right" vertical="center" wrapText="1"/>
    </xf>
    <xf numFmtId="4" fontId="22" fillId="53" borderId="34" xfId="269" applyNumberFormat="1" applyFont="1" applyFill="1" applyBorder="1" applyAlignment="1">
      <alignment horizontal="right" vertical="center" wrapText="1"/>
    </xf>
    <xf numFmtId="4" fontId="22" fillId="55" borderId="35" xfId="269" applyNumberFormat="1" applyFont="1" applyFill="1" applyBorder="1" applyAlignment="1">
      <alignment horizontal="right" vertical="center" wrapText="1"/>
    </xf>
    <xf numFmtId="0" fontId="29" fillId="0" borderId="0" xfId="270" applyFont="1" applyBorder="1"/>
    <xf numFmtId="0" fontId="63" fillId="0" borderId="0" xfId="270" applyFont="1" applyBorder="1"/>
    <xf numFmtId="0" fontId="29" fillId="0" borderId="0" xfId="270" applyFont="1" applyBorder="1" applyAlignment="1">
      <alignment vertical="center" wrapText="1"/>
    </xf>
    <xf numFmtId="0" fontId="63" fillId="0" borderId="0" xfId="270" applyFont="1" applyBorder="1" applyAlignment="1">
      <alignment vertical="center" wrapText="1"/>
    </xf>
    <xf numFmtId="0" fontId="64" fillId="0" borderId="0" xfId="270" applyFont="1" applyBorder="1" applyAlignment="1">
      <alignment vertical="center" wrapText="1"/>
    </xf>
    <xf numFmtId="0" fontId="29" fillId="0" borderId="0" xfId="270" applyFont="1" applyBorder="1" applyAlignment="1">
      <alignment vertical="center"/>
    </xf>
    <xf numFmtId="0" fontId="29" fillId="0" borderId="0" xfId="270" applyFont="1" applyBorder="1" applyAlignment="1">
      <alignment horizontal="center" vertical="center"/>
    </xf>
    <xf numFmtId="0" fontId="63" fillId="0" borderId="0" xfId="270" applyFont="1"/>
    <xf numFmtId="0" fontId="63" fillId="0" borderId="0" xfId="270" applyFont="1" applyFill="1"/>
    <xf numFmtId="0" fontId="29" fillId="0" borderId="0" xfId="270" applyFont="1"/>
    <xf numFmtId="0" fontId="29" fillId="0" borderId="0" xfId="270" applyFont="1" applyAlignment="1">
      <alignment wrapText="1"/>
    </xf>
    <xf numFmtId="0" fontId="63" fillId="0" borderId="0" xfId="270" applyFont="1" applyAlignment="1">
      <alignment vertical="center" wrapText="1"/>
    </xf>
    <xf numFmtId="0" fontId="29" fillId="0" borderId="0" xfId="270" applyFont="1" applyAlignment="1">
      <alignment vertical="center" wrapText="1"/>
    </xf>
    <xf numFmtId="0" fontId="29" fillId="0" borderId="0" xfId="270" applyFont="1" applyFill="1" applyAlignment="1">
      <alignment vertical="center" wrapText="1"/>
    </xf>
    <xf numFmtId="0" fontId="64" fillId="0" borderId="0" xfId="270" applyFont="1" applyAlignment="1">
      <alignment vertical="center" wrapText="1"/>
    </xf>
    <xf numFmtId="0" fontId="64" fillId="0" borderId="0" xfId="270" applyFont="1" applyFill="1" applyAlignment="1">
      <alignment vertical="center" wrapText="1"/>
    </xf>
    <xf numFmtId="0" fontId="63" fillId="0" borderId="0" xfId="270" applyFont="1" applyFill="1" applyBorder="1" applyAlignment="1">
      <alignment vertical="center" wrapText="1"/>
    </xf>
    <xf numFmtId="0" fontId="61" fillId="0" borderId="0" xfId="270" applyFont="1" applyBorder="1" applyAlignment="1">
      <alignment horizontal="center" vertical="center" wrapText="1"/>
    </xf>
    <xf numFmtId="0" fontId="66" fillId="0" borderId="0" xfId="270" applyFont="1" applyBorder="1" applyAlignment="1">
      <alignment horizontal="center" vertical="center" wrapText="1"/>
    </xf>
    <xf numFmtId="0" fontId="67" fillId="0" borderId="0" xfId="270" applyFont="1" applyBorder="1" applyAlignment="1">
      <alignment horizontal="center" vertical="center" wrapText="1"/>
    </xf>
    <xf numFmtId="0" fontId="61" fillId="0" borderId="0" xfId="270" applyFont="1" applyBorder="1" applyAlignment="1">
      <alignment vertical="center" wrapText="1"/>
    </xf>
    <xf numFmtId="4" fontId="61" fillId="0" borderId="0" xfId="270" applyNumberFormat="1" applyFont="1" applyBorder="1" applyAlignment="1">
      <alignment horizontal="center" vertical="center" wrapText="1"/>
    </xf>
    <xf numFmtId="4" fontId="61" fillId="0" borderId="0" xfId="270" applyNumberFormat="1" applyFont="1" applyBorder="1" applyAlignment="1">
      <alignment vertical="center" wrapText="1"/>
    </xf>
    <xf numFmtId="3" fontId="61" fillId="0" borderId="0" xfId="270" applyNumberFormat="1" applyFont="1" applyBorder="1" applyAlignment="1">
      <alignment horizontal="center" vertical="center" wrapText="1"/>
    </xf>
    <xf numFmtId="173" fontId="29" fillId="0" borderId="0" xfId="270" applyNumberFormat="1" applyFont="1" applyBorder="1" applyAlignment="1">
      <alignment horizontal="center" vertical="center" wrapText="1"/>
    </xf>
    <xf numFmtId="0" fontId="29" fillId="0" borderId="0" xfId="270" applyFont="1" applyBorder="1" applyAlignment="1">
      <alignment horizontal="center"/>
    </xf>
    <xf numFmtId="0" fontId="62" fillId="0" borderId="0" xfId="270" applyFont="1" applyBorder="1"/>
    <xf numFmtId="0" fontId="62" fillId="0" borderId="0" xfId="270" applyFont="1" applyBorder="1" applyAlignment="1">
      <alignment horizontal="center" vertical="center"/>
    </xf>
    <xf numFmtId="0" fontId="62" fillId="0" borderId="0" xfId="270" applyFont="1" applyBorder="1" applyAlignment="1">
      <alignment horizontal="center"/>
    </xf>
    <xf numFmtId="4" fontId="62" fillId="0" borderId="0" xfId="270" applyNumberFormat="1" applyFont="1" applyBorder="1" applyAlignment="1"/>
    <xf numFmtId="3" fontId="68" fillId="0" borderId="0" xfId="270" applyNumberFormat="1" applyFont="1" applyBorder="1" applyAlignment="1">
      <alignment horizontal="center"/>
    </xf>
    <xf numFmtId="0" fontId="63" fillId="0" borderId="0" xfId="270" applyFont="1" applyFill="1" applyBorder="1"/>
    <xf numFmtId="0" fontId="29" fillId="0" borderId="0" xfId="270" applyFont="1" applyAlignment="1">
      <alignment horizontal="center"/>
    </xf>
    <xf numFmtId="0" fontId="62" fillId="0" borderId="0" xfId="270" applyFont="1"/>
    <xf numFmtId="0" fontId="62" fillId="0" borderId="0" xfId="270" applyFont="1" applyAlignment="1">
      <alignment horizontal="center" vertical="center"/>
    </xf>
    <xf numFmtId="0" fontId="62" fillId="0" borderId="0" xfId="270" applyFont="1" applyAlignment="1">
      <alignment horizontal="center"/>
    </xf>
    <xf numFmtId="4" fontId="62" fillId="0" borderId="0" xfId="270" applyNumberFormat="1" applyFont="1" applyAlignment="1"/>
    <xf numFmtId="0" fontId="29" fillId="0" borderId="0" xfId="270" applyFont="1" applyAlignment="1">
      <alignment horizontal="center" vertical="center"/>
    </xf>
    <xf numFmtId="3" fontId="68" fillId="0" borderId="0" xfId="270" applyNumberFormat="1" applyFont="1" applyAlignment="1">
      <alignment horizontal="center"/>
    </xf>
    <xf numFmtId="0" fontId="69" fillId="0" borderId="0" xfId="270" applyFont="1" applyBorder="1" applyAlignment="1">
      <alignment vertical="center" wrapText="1"/>
    </xf>
    <xf numFmtId="0" fontId="69" fillId="0" borderId="0" xfId="270" applyFont="1" applyFill="1" applyBorder="1" applyAlignment="1">
      <alignment vertical="center" wrapText="1"/>
    </xf>
    <xf numFmtId="0" fontId="59" fillId="0" borderId="0" xfId="270" applyFont="1" applyBorder="1" applyAlignment="1">
      <alignment vertical="center" wrapText="1"/>
    </xf>
    <xf numFmtId="0" fontId="70" fillId="0" borderId="0" xfId="270" applyFont="1" applyBorder="1"/>
    <xf numFmtId="0" fontId="27" fillId="0" borderId="0" xfId="270" applyFont="1" applyBorder="1"/>
    <xf numFmtId="0" fontId="54" fillId="0" borderId="0" xfId="270" applyFont="1" applyAlignment="1">
      <alignment vertical="center"/>
    </xf>
    <xf numFmtId="0" fontId="29" fillId="0" borderId="0" xfId="270" applyFont="1" applyAlignment="1">
      <alignment vertical="center"/>
    </xf>
    <xf numFmtId="0" fontId="27" fillId="0" borderId="30" xfId="270" applyFont="1" applyBorder="1"/>
    <xf numFmtId="0" fontId="19" fillId="0" borderId="0" xfId="269" applyFont="1" applyBorder="1" applyAlignment="1">
      <alignment horizontal="center" vertical="center"/>
    </xf>
    <xf numFmtId="3" fontId="21" fillId="0" borderId="0" xfId="271" applyNumberFormat="1" applyFont="1" applyFill="1" applyBorder="1" applyAlignment="1">
      <alignment horizontal="center" vertical="center"/>
    </xf>
    <xf numFmtId="3" fontId="55" fillId="47" borderId="30" xfId="271" applyNumberFormat="1" applyFont="1" applyFill="1" applyBorder="1" applyAlignment="1">
      <alignment horizontal="center" vertical="center" wrapText="1"/>
    </xf>
    <xf numFmtId="3" fontId="22" fillId="47" borderId="36" xfId="269" applyNumberFormat="1" applyFont="1" applyFill="1" applyBorder="1" applyAlignment="1">
      <alignment horizontal="center" vertical="center"/>
    </xf>
    <xf numFmtId="3" fontId="55" fillId="48" borderId="30" xfId="271" applyNumberFormat="1" applyFont="1" applyFill="1" applyBorder="1" applyAlignment="1">
      <alignment horizontal="center" vertical="center" wrapText="1"/>
    </xf>
    <xf numFmtId="3" fontId="22" fillId="48" borderId="36" xfId="269" applyNumberFormat="1" applyFont="1" applyFill="1" applyBorder="1" applyAlignment="1">
      <alignment horizontal="center" vertical="center"/>
    </xf>
    <xf numFmtId="3" fontId="55" fillId="52" borderId="30" xfId="271" applyNumberFormat="1" applyFont="1" applyFill="1" applyBorder="1" applyAlignment="1">
      <alignment horizontal="center" vertical="center" wrapText="1"/>
    </xf>
    <xf numFmtId="3" fontId="22" fillId="52" borderId="36" xfId="269" applyNumberFormat="1" applyFont="1" applyFill="1" applyBorder="1" applyAlignment="1">
      <alignment horizontal="center" vertical="center"/>
    </xf>
    <xf numFmtId="3" fontId="55" fillId="57" borderId="30" xfId="271" applyNumberFormat="1" applyFont="1" applyFill="1" applyBorder="1" applyAlignment="1">
      <alignment horizontal="center" vertical="center" wrapText="1"/>
    </xf>
    <xf numFmtId="3" fontId="22" fillId="57" borderId="36" xfId="269" applyNumberFormat="1" applyFont="1" applyFill="1" applyBorder="1" applyAlignment="1">
      <alignment horizontal="center" vertical="center"/>
    </xf>
    <xf numFmtId="3" fontId="55" fillId="53" borderId="30" xfId="271" applyNumberFormat="1" applyFont="1" applyFill="1" applyBorder="1" applyAlignment="1">
      <alignment horizontal="center" vertical="center" wrapText="1"/>
    </xf>
    <xf numFmtId="3" fontId="22" fillId="53" borderId="36" xfId="269" applyNumberFormat="1" applyFont="1" applyFill="1" applyBorder="1" applyAlignment="1">
      <alignment horizontal="center" vertical="center"/>
    </xf>
    <xf numFmtId="3" fontId="55" fillId="47" borderId="27" xfId="271" applyNumberFormat="1" applyFont="1" applyFill="1" applyBorder="1" applyAlignment="1">
      <alignment horizontal="center" vertical="center" wrapText="1"/>
    </xf>
    <xf numFmtId="3" fontId="22" fillId="47" borderId="33" xfId="269" applyNumberFormat="1" applyFont="1" applyFill="1" applyBorder="1" applyAlignment="1">
      <alignment horizontal="center" vertical="center"/>
    </xf>
    <xf numFmtId="3" fontId="55" fillId="48" borderId="27" xfId="271" applyNumberFormat="1" applyFont="1" applyFill="1" applyBorder="1" applyAlignment="1">
      <alignment horizontal="center" vertical="center" wrapText="1"/>
    </xf>
    <xf numFmtId="3" fontId="22" fillId="48" borderId="33" xfId="269" applyNumberFormat="1" applyFont="1" applyFill="1" applyBorder="1" applyAlignment="1">
      <alignment horizontal="center" vertical="center"/>
    </xf>
    <xf numFmtId="3" fontId="55" fillId="52" borderId="27" xfId="271" applyNumberFormat="1" applyFont="1" applyFill="1" applyBorder="1" applyAlignment="1">
      <alignment horizontal="center" vertical="center" wrapText="1"/>
    </xf>
    <xf numFmtId="3" fontId="22" fillId="52" borderId="33" xfId="269" applyNumberFormat="1" applyFont="1" applyFill="1" applyBorder="1" applyAlignment="1">
      <alignment horizontal="center" vertical="center"/>
    </xf>
    <xf numFmtId="3" fontId="55" fillId="57" borderId="27" xfId="271" applyNumberFormat="1" applyFont="1" applyFill="1" applyBorder="1" applyAlignment="1">
      <alignment horizontal="center" vertical="center" wrapText="1"/>
    </xf>
    <xf numFmtId="3" fontId="22" fillId="57" borderId="33" xfId="269" applyNumberFormat="1" applyFont="1" applyFill="1" applyBorder="1" applyAlignment="1">
      <alignment horizontal="center" vertical="center"/>
    </xf>
    <xf numFmtId="3" fontId="71" fillId="53" borderId="27" xfId="271" applyNumberFormat="1" applyFont="1" applyFill="1" applyBorder="1" applyAlignment="1">
      <alignment horizontal="center" vertical="center" wrapText="1"/>
    </xf>
    <xf numFmtId="3" fontId="22" fillId="53" borderId="33" xfId="269" applyNumberFormat="1" applyFont="1" applyFill="1" applyBorder="1" applyAlignment="1">
      <alignment horizontal="center" vertical="center"/>
    </xf>
    <xf numFmtId="3" fontId="22" fillId="0" borderId="0" xfId="214" applyNumberFormat="1" applyFont="1" applyBorder="1" applyAlignment="1">
      <alignment horizontal="center" vertical="center"/>
    </xf>
    <xf numFmtId="3" fontId="17" fillId="47" borderId="30" xfId="214" applyNumberFormat="1" applyFont="1" applyFill="1" applyBorder="1" applyAlignment="1">
      <alignment horizontal="center" vertical="center"/>
    </xf>
    <xf numFmtId="3" fontId="17" fillId="47" borderId="42" xfId="214" applyNumberFormat="1" applyFont="1" applyFill="1" applyBorder="1" applyAlignment="1">
      <alignment horizontal="center" vertical="center"/>
    </xf>
    <xf numFmtId="3" fontId="17" fillId="48" borderId="30" xfId="214" applyNumberFormat="1" applyFont="1" applyFill="1" applyBorder="1" applyAlignment="1">
      <alignment horizontal="center" vertical="center"/>
    </xf>
    <xf numFmtId="3" fontId="17" fillId="48" borderId="36" xfId="214" applyNumberFormat="1" applyFont="1" applyFill="1" applyBorder="1" applyAlignment="1">
      <alignment horizontal="center" vertical="center"/>
    </xf>
    <xf numFmtId="3" fontId="17" fillId="52" borderId="30" xfId="214" applyNumberFormat="1" applyFont="1" applyFill="1" applyBorder="1" applyAlignment="1">
      <alignment horizontal="center" vertical="center"/>
    </xf>
    <xf numFmtId="3" fontId="17" fillId="52" borderId="36" xfId="214" applyNumberFormat="1" applyFont="1" applyFill="1" applyBorder="1" applyAlignment="1">
      <alignment horizontal="center" vertical="center"/>
    </xf>
    <xf numFmtId="3" fontId="17" fillId="57" borderId="30" xfId="214" applyNumberFormat="1" applyFont="1" applyFill="1" applyBorder="1" applyAlignment="1">
      <alignment horizontal="center" vertical="center"/>
    </xf>
    <xf numFmtId="3" fontId="17" fillId="57" borderId="36" xfId="214" applyNumberFormat="1" applyFont="1" applyFill="1" applyBorder="1" applyAlignment="1">
      <alignment horizontal="center" vertical="center"/>
    </xf>
    <xf numFmtId="3" fontId="17" fillId="47" borderId="31" xfId="214" applyNumberFormat="1" applyFont="1" applyFill="1" applyBorder="1" applyAlignment="1">
      <alignment horizontal="center" vertical="center"/>
    </xf>
    <xf numFmtId="3" fontId="18" fillId="47" borderId="30" xfId="214" applyNumberFormat="1" applyFill="1" applyBorder="1" applyAlignment="1">
      <alignment horizontal="center" vertical="center"/>
    </xf>
    <xf numFmtId="3" fontId="18" fillId="47" borderId="31" xfId="214" applyNumberFormat="1" applyFill="1" applyBorder="1" applyAlignment="1">
      <alignment horizontal="center" vertical="center"/>
    </xf>
    <xf numFmtId="3" fontId="18" fillId="48" borderId="30" xfId="214" applyNumberFormat="1" applyFill="1" applyBorder="1" applyAlignment="1">
      <alignment horizontal="center" vertical="center"/>
    </xf>
    <xf numFmtId="3" fontId="18" fillId="48" borderId="36" xfId="214" applyNumberFormat="1" applyFill="1" applyBorder="1" applyAlignment="1">
      <alignment horizontal="center" vertical="center"/>
    </xf>
    <xf numFmtId="3" fontId="18" fillId="52" borderId="30" xfId="214" applyNumberFormat="1" applyFill="1" applyBorder="1" applyAlignment="1">
      <alignment horizontal="center" vertical="center"/>
    </xf>
    <xf numFmtId="3" fontId="18" fillId="52" borderId="36" xfId="214" applyNumberFormat="1" applyFill="1" applyBorder="1" applyAlignment="1">
      <alignment horizontal="center" vertical="center"/>
    </xf>
    <xf numFmtId="3" fontId="18" fillId="57" borderId="30" xfId="214" applyNumberFormat="1" applyFill="1" applyBorder="1" applyAlignment="1">
      <alignment horizontal="center" vertical="center"/>
    </xf>
    <xf numFmtId="3" fontId="18" fillId="57" borderId="36" xfId="214" applyNumberFormat="1" applyFill="1" applyBorder="1" applyAlignment="1">
      <alignment horizontal="center" vertical="center"/>
    </xf>
    <xf numFmtId="3" fontId="22" fillId="47" borderId="57" xfId="214" applyNumberFormat="1" applyFont="1" applyFill="1" applyBorder="1" applyAlignment="1">
      <alignment horizontal="center" vertical="center"/>
    </xf>
    <xf numFmtId="3" fontId="22" fillId="47" borderId="32" xfId="214" applyNumberFormat="1" applyFont="1" applyFill="1" applyBorder="1" applyAlignment="1">
      <alignment horizontal="center" vertical="center"/>
    </xf>
    <xf numFmtId="3" fontId="22" fillId="48" borderId="27" xfId="214" applyNumberFormat="1" applyFont="1" applyFill="1" applyBorder="1" applyAlignment="1">
      <alignment horizontal="center" vertical="center"/>
    </xf>
    <xf numFmtId="3" fontId="22" fillId="48" borderId="33" xfId="214" applyNumberFormat="1" applyFont="1" applyFill="1" applyBorder="1" applyAlignment="1">
      <alignment horizontal="center" vertical="center"/>
    </xf>
    <xf numFmtId="3" fontId="22" fillId="52" borderId="27" xfId="214" applyNumberFormat="1" applyFont="1" applyFill="1" applyBorder="1" applyAlignment="1">
      <alignment horizontal="center" vertical="center"/>
    </xf>
    <xf numFmtId="3" fontId="22" fillId="52" borderId="33" xfId="214" applyNumberFormat="1" applyFont="1" applyFill="1" applyBorder="1" applyAlignment="1">
      <alignment horizontal="center" vertical="center"/>
    </xf>
    <xf numFmtId="3" fontId="22" fillId="57" borderId="27" xfId="214" applyNumberFormat="1" applyFont="1" applyFill="1" applyBorder="1" applyAlignment="1">
      <alignment horizontal="center" vertical="center"/>
    </xf>
    <xf numFmtId="3" fontId="22" fillId="57" borderId="33" xfId="214" applyNumberFormat="1" applyFont="1" applyFill="1" applyBorder="1" applyAlignment="1">
      <alignment horizontal="center" vertical="center"/>
    </xf>
    <xf numFmtId="0" fontId="22" fillId="0" borderId="0" xfId="269" applyFont="1"/>
    <xf numFmtId="3" fontId="22" fillId="0" borderId="20" xfId="269" applyNumberFormat="1" applyFont="1" applyFill="1" applyBorder="1" applyAlignment="1">
      <alignment horizontal="center" vertical="center"/>
    </xf>
    <xf numFmtId="3" fontId="22" fillId="0" borderId="20" xfId="269" applyNumberFormat="1" applyFont="1" applyFill="1" applyBorder="1" applyAlignment="1">
      <alignment vertical="center"/>
    </xf>
    <xf numFmtId="3" fontId="18" fillId="0" borderId="20" xfId="269" applyNumberFormat="1" applyFill="1" applyBorder="1"/>
    <xf numFmtId="3" fontId="18" fillId="0" borderId="0" xfId="269" applyNumberFormat="1" applyFill="1" applyBorder="1"/>
    <xf numFmtId="4" fontId="22" fillId="56" borderId="0" xfId="269" applyNumberFormat="1" applyFont="1" applyFill="1" applyBorder="1" applyAlignment="1">
      <alignment horizontal="left" vertical="center"/>
    </xf>
    <xf numFmtId="4" fontId="18" fillId="56" borderId="0" xfId="269" applyNumberFormat="1" applyFill="1" applyBorder="1" applyAlignment="1">
      <alignment vertical="center"/>
    </xf>
    <xf numFmtId="3" fontId="18" fillId="56" borderId="0" xfId="269" applyNumberFormat="1" applyFill="1" applyBorder="1"/>
    <xf numFmtId="1" fontId="26" fillId="0" borderId="0" xfId="271" applyNumberFormat="1" applyFont="1" applyBorder="1" applyAlignment="1">
      <alignment horizontal="center" vertical="center"/>
    </xf>
    <xf numFmtId="0" fontId="18" fillId="0" borderId="0" xfId="269" applyBorder="1"/>
    <xf numFmtId="0" fontId="57" fillId="0" borderId="0" xfId="269" applyFont="1" applyBorder="1" applyAlignment="1">
      <alignment horizontal="justify" vertical="center" wrapText="1"/>
    </xf>
    <xf numFmtId="3" fontId="71" fillId="0" borderId="0" xfId="269" applyNumberFormat="1" applyFont="1" applyFill="1" applyBorder="1" applyAlignment="1">
      <alignment horizontal="right"/>
    </xf>
    <xf numFmtId="0" fontId="22" fillId="0" borderId="22" xfId="268" applyFont="1" applyBorder="1" applyAlignment="1">
      <alignment wrapText="1"/>
    </xf>
    <xf numFmtId="0" fontId="22" fillId="0" borderId="23" xfId="268" applyFont="1" applyBorder="1" applyAlignment="1">
      <alignment wrapText="1"/>
    </xf>
    <xf numFmtId="0" fontId="18" fillId="0" borderId="0" xfId="269" applyAlignment="1">
      <alignment wrapText="1"/>
    </xf>
    <xf numFmtId="3" fontId="18" fillId="0" borderId="0" xfId="269" applyNumberFormat="1" applyAlignment="1">
      <alignment wrapText="1"/>
    </xf>
    <xf numFmtId="3" fontId="20" fillId="58" borderId="23" xfId="269" applyNumberFormat="1" applyFont="1" applyFill="1" applyBorder="1" applyAlignment="1">
      <alignment horizontal="center" vertical="center" wrapText="1"/>
    </xf>
    <xf numFmtId="3" fontId="20" fillId="58" borderId="27" xfId="269" applyNumberFormat="1" applyFont="1" applyFill="1" applyBorder="1" applyAlignment="1">
      <alignment horizontal="center" vertical="center" wrapText="1"/>
    </xf>
    <xf numFmtId="3" fontId="74" fillId="58" borderId="28" xfId="269" applyNumberFormat="1" applyFont="1" applyFill="1" applyBorder="1" applyAlignment="1">
      <alignment horizontal="right" vertical="center"/>
    </xf>
    <xf numFmtId="3" fontId="74" fillId="58" borderId="34" xfId="269" applyNumberFormat="1" applyFont="1" applyFill="1" applyBorder="1" applyAlignment="1">
      <alignment horizontal="right" vertical="center"/>
    </xf>
    <xf numFmtId="3" fontId="25" fillId="58" borderId="35" xfId="214" applyNumberFormat="1" applyFont="1" applyFill="1" applyBorder="1" applyAlignment="1">
      <alignment horizontal="right" vertical="center"/>
    </xf>
    <xf numFmtId="3" fontId="74" fillId="58" borderId="22" xfId="269" applyNumberFormat="1" applyFont="1" applyFill="1" applyBorder="1" applyAlignment="1">
      <alignment horizontal="right" vertical="center"/>
    </xf>
    <xf numFmtId="3" fontId="74" fillId="58" borderId="30" xfId="269" applyNumberFormat="1" applyFont="1" applyFill="1" applyBorder="1" applyAlignment="1">
      <alignment horizontal="right" vertical="center"/>
    </xf>
    <xf numFmtId="3" fontId="74" fillId="58" borderId="30" xfId="269" applyNumberFormat="1" applyFont="1" applyFill="1" applyBorder="1" applyAlignment="1" applyProtection="1">
      <alignment horizontal="right" vertical="center"/>
    </xf>
    <xf numFmtId="3" fontId="25" fillId="58" borderId="36" xfId="214" applyNumberFormat="1" applyFont="1" applyFill="1" applyBorder="1" applyAlignment="1">
      <alignment horizontal="right" vertical="center"/>
    </xf>
    <xf numFmtId="3" fontId="25" fillId="58" borderId="36" xfId="269" applyNumberFormat="1" applyFont="1" applyFill="1" applyBorder="1" applyAlignment="1">
      <alignment horizontal="right" vertical="center"/>
    </xf>
    <xf numFmtId="3" fontId="25" fillId="58" borderId="23" xfId="269" applyNumberFormat="1" applyFont="1" applyFill="1" applyBorder="1" applyAlignment="1">
      <alignment horizontal="right" vertical="center"/>
    </xf>
    <xf numFmtId="3" fontId="25" fillId="58" borderId="27" xfId="269" applyNumberFormat="1" applyFont="1" applyFill="1" applyBorder="1" applyAlignment="1">
      <alignment horizontal="right" vertical="center"/>
    </xf>
    <xf numFmtId="3" fontId="25" fillId="58" borderId="33" xfId="269" applyNumberFormat="1" applyFont="1" applyFill="1" applyBorder="1" applyAlignment="1">
      <alignment horizontal="right" vertical="center"/>
    </xf>
    <xf numFmtId="3" fontId="76" fillId="58" borderId="23" xfId="252" applyNumberFormat="1" applyFont="1" applyFill="1" applyBorder="1" applyAlignment="1">
      <alignment horizontal="center" vertical="center" wrapText="1"/>
    </xf>
    <xf numFmtId="3" fontId="76" fillId="58" borderId="27" xfId="252" applyNumberFormat="1" applyFont="1" applyFill="1" applyBorder="1" applyAlignment="1">
      <alignment horizontal="center" vertical="center" wrapText="1"/>
    </xf>
    <xf numFmtId="3" fontId="76" fillId="58" borderId="33" xfId="252" applyNumberFormat="1" applyFont="1" applyFill="1" applyBorder="1" applyAlignment="1">
      <alignment horizontal="center" vertical="center" wrapText="1"/>
    </xf>
    <xf numFmtId="3" fontId="74" fillId="58" borderId="28" xfId="269" applyNumberFormat="1" applyFont="1" applyFill="1" applyBorder="1" applyAlignment="1">
      <alignment horizontal="center" vertical="center"/>
    </xf>
    <xf numFmtId="3" fontId="74" fillId="58" borderId="34" xfId="269" applyNumberFormat="1" applyFont="1" applyFill="1" applyBorder="1" applyAlignment="1">
      <alignment horizontal="center" vertical="center"/>
    </xf>
    <xf numFmtId="3" fontId="74" fillId="58" borderId="35" xfId="269" applyNumberFormat="1" applyFont="1" applyFill="1" applyBorder="1" applyAlignment="1">
      <alignment horizontal="center" vertical="center"/>
    </xf>
    <xf numFmtId="3" fontId="74" fillId="58" borderId="22" xfId="269" applyNumberFormat="1" applyFont="1" applyFill="1" applyBorder="1" applyAlignment="1">
      <alignment horizontal="center" vertical="center"/>
    </xf>
    <xf numFmtId="3" fontId="74" fillId="58" borderId="30" xfId="269" applyNumberFormat="1" applyFont="1" applyFill="1" applyBorder="1" applyAlignment="1">
      <alignment horizontal="center" vertical="center"/>
    </xf>
    <xf numFmtId="3" fontId="74" fillId="58" borderId="36" xfId="269" applyNumberFormat="1" applyFont="1" applyFill="1" applyBorder="1" applyAlignment="1">
      <alignment horizontal="center" vertical="center"/>
    </xf>
    <xf numFmtId="3" fontId="74" fillId="58" borderId="23" xfId="269" applyNumberFormat="1" applyFont="1" applyFill="1" applyBorder="1" applyAlignment="1">
      <alignment horizontal="center" vertical="center"/>
    </xf>
    <xf numFmtId="3" fontId="74" fillId="58" borderId="27" xfId="269" applyNumberFormat="1" applyFont="1" applyFill="1" applyBorder="1" applyAlignment="1">
      <alignment horizontal="center" vertical="center"/>
    </xf>
    <xf numFmtId="3" fontId="74" fillId="58" borderId="33" xfId="269" applyNumberFormat="1" applyFont="1" applyFill="1" applyBorder="1" applyAlignment="1">
      <alignment horizontal="center" vertical="center"/>
    </xf>
    <xf numFmtId="0" fontId="20" fillId="58" borderId="30" xfId="269" applyNumberFormat="1" applyFont="1" applyFill="1" applyBorder="1" applyAlignment="1">
      <alignment horizontal="center" vertical="center"/>
    </xf>
    <xf numFmtId="0" fontId="18" fillId="58" borderId="30" xfId="269" applyNumberFormat="1" applyFill="1" applyBorder="1"/>
    <xf numFmtId="0" fontId="18" fillId="58" borderId="36" xfId="269" applyNumberFormat="1" applyFill="1" applyBorder="1"/>
    <xf numFmtId="0" fontId="22" fillId="58" borderId="27" xfId="269" applyNumberFormat="1" applyFont="1" applyFill="1" applyBorder="1" applyAlignment="1">
      <alignment horizontal="center"/>
    </xf>
    <xf numFmtId="0" fontId="18" fillId="58" borderId="27" xfId="269" applyNumberFormat="1" applyFill="1" applyBorder="1"/>
    <xf numFmtId="0" fontId="18" fillId="58" borderId="33" xfId="269" applyNumberFormat="1" applyFill="1" applyBorder="1"/>
    <xf numFmtId="3" fontId="22" fillId="58" borderId="30" xfId="269" applyNumberFormat="1" applyFont="1" applyFill="1" applyBorder="1" applyAlignment="1">
      <alignment horizontal="center" vertical="center"/>
    </xf>
    <xf numFmtId="3" fontId="22" fillId="58" borderId="36" xfId="269" applyNumberFormat="1" applyFont="1" applyFill="1" applyBorder="1" applyAlignment="1">
      <alignment horizontal="center" vertical="center"/>
    </xf>
    <xf numFmtId="3" fontId="22" fillId="58" borderId="27" xfId="269" applyNumberFormat="1" applyFont="1" applyFill="1" applyBorder="1" applyAlignment="1">
      <alignment horizontal="center" vertical="center"/>
    </xf>
    <xf numFmtId="3" fontId="22" fillId="58" borderId="33" xfId="269" applyNumberFormat="1" applyFont="1" applyFill="1" applyBorder="1" applyAlignment="1">
      <alignment horizontal="center" vertical="center"/>
    </xf>
    <xf numFmtId="3" fontId="23" fillId="61" borderId="22" xfId="271" applyNumberFormat="1" applyFont="1" applyFill="1" applyBorder="1" applyAlignment="1">
      <alignment horizontal="center" vertical="center" wrapText="1"/>
    </xf>
    <xf numFmtId="3" fontId="23" fillId="61" borderId="23" xfId="271" applyNumberFormat="1" applyFont="1" applyFill="1" applyBorder="1" applyAlignment="1">
      <alignment horizontal="center" vertical="center" wrapText="1"/>
    </xf>
    <xf numFmtId="3" fontId="20" fillId="61" borderId="23" xfId="269" applyNumberFormat="1" applyFont="1" applyFill="1" applyBorder="1" applyAlignment="1">
      <alignment horizontal="center" vertical="center" wrapText="1"/>
    </xf>
    <xf numFmtId="3" fontId="20" fillId="61" borderId="27" xfId="269" applyNumberFormat="1" applyFont="1" applyFill="1" applyBorder="1" applyAlignment="1">
      <alignment horizontal="center" vertical="center" wrapText="1"/>
    </xf>
    <xf numFmtId="0" fontId="18" fillId="61" borderId="30" xfId="269" applyNumberFormat="1" applyFill="1" applyBorder="1" applyAlignment="1">
      <alignment vertical="center"/>
    </xf>
    <xf numFmtId="0" fontId="18" fillId="61" borderId="30" xfId="269" applyNumberFormat="1" applyFill="1" applyBorder="1" applyAlignment="1">
      <alignment horizontal="right" vertical="center"/>
    </xf>
    <xf numFmtId="0" fontId="18" fillId="61" borderId="27" xfId="269" applyNumberFormat="1" applyFill="1" applyBorder="1" applyAlignment="1">
      <alignment vertical="center"/>
    </xf>
    <xf numFmtId="3" fontId="22" fillId="61" borderId="27" xfId="269" applyNumberFormat="1" applyFont="1" applyFill="1" applyBorder="1" applyAlignment="1">
      <alignment vertical="center" wrapText="1"/>
    </xf>
    <xf numFmtId="3" fontId="76" fillId="61" borderId="27" xfId="252" applyNumberFormat="1" applyFont="1" applyFill="1" applyBorder="1" applyAlignment="1">
      <alignment horizontal="center" vertical="center" wrapText="1"/>
    </xf>
    <xf numFmtId="3" fontId="76" fillId="61" borderId="32" xfId="252" applyNumberFormat="1" applyFont="1" applyFill="1" applyBorder="1" applyAlignment="1">
      <alignment horizontal="center" vertical="center" wrapText="1"/>
    </xf>
    <xf numFmtId="3" fontId="25" fillId="61" borderId="34" xfId="252" applyNumberFormat="1" applyFont="1" applyFill="1" applyBorder="1" applyAlignment="1">
      <alignment horizontal="center" vertical="center" wrapText="1"/>
    </xf>
    <xf numFmtId="3" fontId="25" fillId="61" borderId="34" xfId="252" applyNumberFormat="1" applyFont="1" applyFill="1" applyBorder="1" applyAlignment="1">
      <alignment horizontal="center" vertical="center"/>
    </xf>
    <xf numFmtId="3" fontId="75" fillId="61" borderId="35" xfId="252" applyNumberFormat="1" applyFont="1" applyFill="1" applyBorder="1" applyAlignment="1">
      <alignment horizontal="center" vertical="center" wrapText="1"/>
    </xf>
    <xf numFmtId="3" fontId="25" fillId="61" borderId="30" xfId="252" applyNumberFormat="1" applyFont="1" applyFill="1" applyBorder="1" applyAlignment="1">
      <alignment horizontal="center" vertical="center" wrapText="1"/>
    </xf>
    <xf numFmtId="3" fontId="25" fillId="61" borderId="30" xfId="252" applyNumberFormat="1" applyFont="1" applyFill="1" applyBorder="1" applyAlignment="1">
      <alignment horizontal="center" vertical="center"/>
    </xf>
    <xf numFmtId="3" fontId="75" fillId="61" borderId="36" xfId="252" applyNumberFormat="1" applyFont="1" applyFill="1" applyBorder="1" applyAlignment="1">
      <alignment horizontal="center" vertical="center" wrapText="1"/>
    </xf>
    <xf numFmtId="3" fontId="25" fillId="61" borderId="27" xfId="252" applyNumberFormat="1" applyFont="1" applyFill="1" applyBorder="1" applyAlignment="1">
      <alignment horizontal="center" vertical="center" wrapText="1"/>
    </xf>
    <xf numFmtId="3" fontId="25" fillId="61" borderId="27" xfId="252" applyNumberFormat="1" applyFont="1" applyFill="1" applyBorder="1" applyAlignment="1">
      <alignment horizontal="center" vertical="center"/>
    </xf>
    <xf numFmtId="3" fontId="75" fillId="61" borderId="33" xfId="252" applyNumberFormat="1" applyFont="1" applyFill="1" applyBorder="1" applyAlignment="1">
      <alignment horizontal="center" vertical="center" wrapText="1"/>
    </xf>
    <xf numFmtId="3" fontId="25" fillId="61" borderId="28" xfId="252" applyNumberFormat="1" applyFont="1" applyFill="1" applyBorder="1" applyAlignment="1">
      <alignment horizontal="center" vertical="center" wrapText="1"/>
    </xf>
    <xf numFmtId="3" fontId="25" fillId="61" borderId="22" xfId="252" applyNumberFormat="1" applyFont="1" applyFill="1" applyBorder="1" applyAlignment="1">
      <alignment horizontal="center" vertical="center" wrapText="1"/>
    </xf>
    <xf numFmtId="3" fontId="25" fillId="61" borderId="23" xfId="252" applyNumberFormat="1" applyFont="1" applyFill="1" applyBorder="1" applyAlignment="1">
      <alignment horizontal="center" vertical="center" wrapText="1"/>
    </xf>
    <xf numFmtId="3" fontId="55" fillId="61" borderId="30" xfId="271" applyNumberFormat="1" applyFont="1" applyFill="1" applyBorder="1" applyAlignment="1">
      <alignment horizontal="center" vertical="center" wrapText="1"/>
    </xf>
    <xf numFmtId="3" fontId="55" fillId="61" borderId="27" xfId="271" applyNumberFormat="1" applyFont="1" applyFill="1" applyBorder="1" applyAlignment="1">
      <alignment horizontal="center" vertical="center" wrapText="1"/>
    </xf>
    <xf numFmtId="3" fontId="17" fillId="61" borderId="30" xfId="214" applyNumberFormat="1" applyFont="1" applyFill="1" applyBorder="1" applyAlignment="1">
      <alignment horizontal="center" vertical="center"/>
    </xf>
    <xf numFmtId="3" fontId="18" fillId="61" borderId="30" xfId="214" applyNumberFormat="1" applyFill="1" applyBorder="1" applyAlignment="1">
      <alignment horizontal="center" vertical="center"/>
    </xf>
    <xf numFmtId="3" fontId="22" fillId="61" borderId="57" xfId="214" applyNumberFormat="1" applyFont="1" applyFill="1" applyBorder="1" applyAlignment="1">
      <alignment horizontal="center" vertical="center"/>
    </xf>
    <xf numFmtId="3" fontId="22" fillId="61" borderId="22" xfId="269" applyNumberFormat="1" applyFont="1" applyFill="1" applyBorder="1" applyAlignment="1">
      <alignment horizontal="center" vertical="center"/>
    </xf>
    <xf numFmtId="3" fontId="22" fillId="61" borderId="23" xfId="269" applyNumberFormat="1" applyFont="1" applyFill="1" applyBorder="1" applyAlignment="1">
      <alignment horizontal="center" vertical="center" wrapText="1"/>
    </xf>
    <xf numFmtId="3" fontId="20" fillId="63" borderId="30" xfId="269" applyNumberFormat="1" applyFont="1" applyFill="1" applyBorder="1" applyAlignment="1">
      <alignment horizontal="center" vertical="center" wrapText="1"/>
    </xf>
    <xf numFmtId="0" fontId="56" fillId="63" borderId="36" xfId="270" applyFont="1" applyFill="1" applyBorder="1" applyAlignment="1">
      <alignment vertical="center" wrapText="1"/>
    </xf>
    <xf numFmtId="0" fontId="56" fillId="63" borderId="33" xfId="270" applyFont="1" applyFill="1" applyBorder="1" applyAlignment="1">
      <alignment vertical="center" wrapText="1"/>
    </xf>
    <xf numFmtId="3" fontId="20" fillId="64" borderId="22" xfId="269" applyNumberFormat="1" applyFont="1" applyFill="1" applyBorder="1" applyAlignment="1">
      <alignment horizontal="center" vertical="center" wrapText="1"/>
    </xf>
    <xf numFmtId="3" fontId="20" fillId="64" borderId="30" xfId="269" applyNumberFormat="1" applyFont="1" applyFill="1" applyBorder="1" applyAlignment="1">
      <alignment horizontal="center" vertical="center" wrapText="1"/>
    </xf>
    <xf numFmtId="3" fontId="20" fillId="64" borderId="36" xfId="269" applyNumberFormat="1" applyFont="1" applyFill="1" applyBorder="1" applyAlignment="1">
      <alignment horizontal="center" vertical="center" wrapText="1"/>
    </xf>
    <xf numFmtId="3" fontId="25" fillId="61" borderId="55" xfId="252" applyNumberFormat="1" applyFont="1" applyFill="1" applyBorder="1" applyAlignment="1">
      <alignment horizontal="center" vertical="center" wrapText="1"/>
    </xf>
    <xf numFmtId="3" fontId="25" fillId="61" borderId="40" xfId="252" applyNumberFormat="1" applyFont="1" applyFill="1" applyBorder="1" applyAlignment="1">
      <alignment horizontal="center" vertical="center" wrapText="1"/>
    </xf>
    <xf numFmtId="3" fontId="75" fillId="61" borderId="56" xfId="252" applyNumberFormat="1" applyFont="1" applyFill="1" applyBorder="1" applyAlignment="1">
      <alignment horizontal="center" vertical="center" wrapText="1"/>
    </xf>
    <xf numFmtId="3" fontId="74" fillId="58" borderId="55" xfId="269" applyNumberFormat="1" applyFont="1" applyFill="1" applyBorder="1" applyAlignment="1">
      <alignment horizontal="center" vertical="center"/>
    </xf>
    <xf numFmtId="3" fontId="74" fillId="58" borderId="40" xfId="269" applyNumberFormat="1" applyFont="1" applyFill="1" applyBorder="1" applyAlignment="1">
      <alignment horizontal="center" vertical="center"/>
    </xf>
    <xf numFmtId="3" fontId="74" fillId="58" borderId="56" xfId="269" applyNumberFormat="1" applyFont="1" applyFill="1" applyBorder="1" applyAlignment="1">
      <alignment horizontal="center" vertical="center"/>
    </xf>
    <xf numFmtId="3" fontId="22" fillId="60" borderId="34" xfId="269" applyNumberFormat="1" applyFont="1" applyFill="1" applyBorder="1" applyAlignment="1">
      <alignment horizontal="center" vertical="center" wrapText="1"/>
    </xf>
    <xf numFmtId="4" fontId="22" fillId="60" borderId="34" xfId="269" applyNumberFormat="1" applyFont="1" applyFill="1" applyBorder="1" applyAlignment="1">
      <alignment horizontal="right" vertical="center" wrapText="1"/>
    </xf>
    <xf numFmtId="0" fontId="25" fillId="59" borderId="20" xfId="269" applyFont="1" applyFill="1" applyBorder="1" applyAlignment="1">
      <alignment horizontal="center" vertical="center"/>
    </xf>
    <xf numFmtId="4" fontId="22" fillId="51" borderId="41" xfId="269" applyNumberFormat="1" applyFont="1" applyFill="1" applyBorder="1" applyAlignment="1">
      <alignment horizontal="right" vertical="center" wrapText="1"/>
    </xf>
    <xf numFmtId="4" fontId="22" fillId="52" borderId="41" xfId="269" applyNumberFormat="1" applyFont="1" applyFill="1" applyBorder="1" applyAlignment="1">
      <alignment horizontal="right" vertical="center" wrapText="1"/>
    </xf>
    <xf numFmtId="4" fontId="22" fillId="60" borderId="41" xfId="269" applyNumberFormat="1" applyFont="1" applyFill="1" applyBorder="1" applyAlignment="1">
      <alignment horizontal="right" vertical="center" wrapText="1"/>
    </xf>
    <xf numFmtId="4" fontId="22" fillId="53" borderId="41" xfId="269" applyNumberFormat="1" applyFont="1" applyFill="1" applyBorder="1" applyAlignment="1">
      <alignment horizontal="right" vertical="center" wrapText="1"/>
    </xf>
    <xf numFmtId="4" fontId="22" fillId="50" borderId="41" xfId="269" applyNumberFormat="1" applyFont="1" applyFill="1" applyBorder="1" applyAlignment="1">
      <alignment horizontal="right" vertical="center" wrapText="1"/>
    </xf>
    <xf numFmtId="3" fontId="20" fillId="59" borderId="77" xfId="269" applyNumberFormat="1" applyFont="1" applyFill="1" applyBorder="1" applyAlignment="1">
      <alignment horizontal="left" vertical="center"/>
    </xf>
    <xf numFmtId="3" fontId="20" fillId="59" borderId="78" xfId="269" applyNumberFormat="1" applyFont="1" applyFill="1" applyBorder="1" applyAlignment="1">
      <alignment horizontal="left" vertical="center"/>
    </xf>
    <xf numFmtId="3" fontId="20" fillId="59" borderId="78" xfId="269" applyNumberFormat="1" applyFont="1" applyFill="1" applyBorder="1" applyAlignment="1">
      <alignment vertical="center"/>
    </xf>
    <xf numFmtId="3" fontId="20" fillId="59" borderId="79" xfId="269" applyNumberFormat="1" applyFont="1" applyFill="1" applyBorder="1" applyAlignment="1">
      <alignment vertical="center"/>
    </xf>
    <xf numFmtId="1" fontId="26" fillId="0" borderId="0" xfId="271" applyNumberFormat="1" applyFont="1" applyBorder="1" applyAlignment="1">
      <alignment vertical="center"/>
    </xf>
    <xf numFmtId="0" fontId="18" fillId="0" borderId="0" xfId="269" applyFill="1" applyBorder="1" applyAlignment="1">
      <alignment vertical="center"/>
    </xf>
    <xf numFmtId="0" fontId="22" fillId="0" borderId="0" xfId="269" applyFont="1" applyFill="1" applyBorder="1" applyAlignment="1">
      <alignment vertical="center" wrapText="1"/>
    </xf>
    <xf numFmtId="0" fontId="18" fillId="0" borderId="0" xfId="269" applyFont="1" applyFill="1" applyBorder="1" applyAlignment="1">
      <alignment vertical="center"/>
    </xf>
    <xf numFmtId="0" fontId="78" fillId="0" borderId="0" xfId="269" applyFont="1" applyFill="1" applyBorder="1" applyAlignment="1">
      <alignment vertical="center" wrapText="1"/>
    </xf>
    <xf numFmtId="4" fontId="22" fillId="50" borderId="28" xfId="269" applyNumberFormat="1" applyFont="1" applyFill="1" applyBorder="1" applyAlignment="1">
      <alignment horizontal="center" vertical="center" wrapText="1"/>
    </xf>
    <xf numFmtId="4" fontId="22" fillId="51" borderId="34" xfId="269" applyNumberFormat="1" applyFont="1" applyFill="1" applyBorder="1" applyAlignment="1">
      <alignment horizontal="center" vertical="center" wrapText="1"/>
    </xf>
    <xf numFmtId="4" fontId="22" fillId="52" borderId="34" xfId="269" applyNumberFormat="1" applyFont="1" applyFill="1" applyBorder="1" applyAlignment="1">
      <alignment horizontal="center" vertical="center" wrapText="1"/>
    </xf>
    <xf numFmtId="4" fontId="22" fillId="50" borderId="41" xfId="269" applyNumberFormat="1" applyFont="1" applyFill="1" applyBorder="1" applyAlignment="1">
      <alignment horizontal="center" vertical="center" wrapText="1"/>
    </xf>
    <xf numFmtId="3" fontId="85" fillId="61" borderId="30" xfId="269" applyNumberFormat="1" applyFont="1" applyFill="1" applyBorder="1" applyAlignment="1">
      <alignment horizontal="center"/>
    </xf>
    <xf numFmtId="3" fontId="86" fillId="61" borderId="30" xfId="269" applyNumberFormat="1" applyFont="1" applyFill="1" applyBorder="1" applyAlignment="1">
      <alignment horizontal="center" vertical="center"/>
    </xf>
    <xf numFmtId="3" fontId="86" fillId="61" borderId="36" xfId="269" applyNumberFormat="1" applyFont="1" applyFill="1" applyBorder="1" applyAlignment="1">
      <alignment horizontal="center" vertical="center"/>
    </xf>
    <xf numFmtId="3" fontId="86" fillId="61" borderId="22" xfId="269" applyNumberFormat="1" applyFont="1" applyFill="1" applyBorder="1" applyAlignment="1">
      <alignment horizontal="center" vertical="center"/>
    </xf>
    <xf numFmtId="3" fontId="74" fillId="61" borderId="28" xfId="269" applyNumberFormat="1" applyFont="1" applyFill="1" applyBorder="1" applyAlignment="1">
      <alignment horizontal="center"/>
    </xf>
    <xf numFmtId="3" fontId="74" fillId="61" borderId="34" xfId="269" applyNumberFormat="1" applyFont="1" applyFill="1" applyBorder="1" applyAlignment="1">
      <alignment horizontal="center"/>
    </xf>
    <xf numFmtId="3" fontId="25" fillId="61" borderId="35" xfId="214" applyNumberFormat="1" applyFont="1" applyFill="1" applyBorder="1" applyAlignment="1">
      <alignment horizontal="center"/>
    </xf>
    <xf numFmtId="3" fontId="74" fillId="61" borderId="22" xfId="269" applyNumberFormat="1" applyFont="1" applyFill="1" applyBorder="1" applyAlignment="1">
      <alignment horizontal="center"/>
    </xf>
    <xf numFmtId="3" fontId="74" fillId="61" borderId="30" xfId="269" applyNumberFormat="1" applyFont="1" applyFill="1" applyBorder="1" applyAlignment="1">
      <alignment horizontal="center"/>
    </xf>
    <xf numFmtId="3" fontId="74" fillId="61" borderId="30" xfId="269" applyNumberFormat="1" applyFont="1" applyFill="1" applyBorder="1" applyAlignment="1" applyProtection="1">
      <alignment horizontal="center"/>
    </xf>
    <xf numFmtId="3" fontId="25" fillId="61" borderId="36" xfId="214" applyNumberFormat="1" applyFont="1" applyFill="1" applyBorder="1" applyAlignment="1">
      <alignment horizontal="center"/>
    </xf>
    <xf numFmtId="3" fontId="25" fillId="61" borderId="36" xfId="269" applyNumberFormat="1" applyFont="1" applyFill="1" applyBorder="1" applyAlignment="1">
      <alignment horizontal="center"/>
    </xf>
    <xf numFmtId="3" fontId="25" fillId="61" borderId="23" xfId="269" applyNumberFormat="1" applyFont="1" applyFill="1" applyBorder="1" applyAlignment="1">
      <alignment horizontal="center"/>
    </xf>
    <xf numFmtId="3" fontId="25" fillId="61" borderId="27" xfId="269" applyNumberFormat="1" applyFont="1" applyFill="1" applyBorder="1" applyAlignment="1">
      <alignment horizontal="center"/>
    </xf>
    <xf numFmtId="3" fontId="25" fillId="61" borderId="33" xfId="269" applyNumberFormat="1" applyFont="1" applyFill="1" applyBorder="1" applyAlignment="1">
      <alignment horizontal="center"/>
    </xf>
    <xf numFmtId="173" fontId="86" fillId="61" borderId="30" xfId="269" applyNumberFormat="1" applyFont="1" applyFill="1" applyBorder="1" applyAlignment="1">
      <alignment horizontal="center" vertical="center"/>
    </xf>
    <xf numFmtId="175" fontId="86" fillId="61" borderId="30" xfId="269" applyNumberFormat="1" applyFont="1" applyFill="1" applyBorder="1" applyAlignment="1">
      <alignment horizontal="center" vertical="center"/>
    </xf>
    <xf numFmtId="174" fontId="59" fillId="56" borderId="30" xfId="270" applyNumberFormat="1" applyFont="1" applyFill="1" applyBorder="1" applyAlignment="1">
      <alignment horizontal="center" vertical="center" wrapText="1"/>
    </xf>
    <xf numFmtId="0" fontId="29" fillId="56" borderId="30" xfId="270" applyFont="1" applyFill="1" applyBorder="1" applyAlignment="1">
      <alignment horizontal="center" vertical="center" wrapText="1"/>
    </xf>
    <xf numFmtId="3" fontId="83" fillId="58" borderId="27" xfId="269" applyNumberFormat="1" applyFont="1" applyFill="1" applyBorder="1" applyAlignment="1">
      <alignment horizontal="center" vertical="center"/>
    </xf>
    <xf numFmtId="3" fontId="50" fillId="58" borderId="27" xfId="269" applyNumberFormat="1" applyFont="1" applyFill="1" applyBorder="1" applyAlignment="1">
      <alignment horizontal="center" vertical="center"/>
    </xf>
    <xf numFmtId="173" fontId="50" fillId="58" borderId="27" xfId="269" applyNumberFormat="1" applyFont="1" applyFill="1" applyBorder="1" applyAlignment="1">
      <alignment horizontal="center" vertical="center"/>
    </xf>
    <xf numFmtId="4" fontId="50" fillId="58" borderId="27" xfId="269" applyNumberFormat="1" applyFont="1" applyFill="1" applyBorder="1" applyAlignment="1">
      <alignment horizontal="center" vertical="center"/>
    </xf>
    <xf numFmtId="3" fontId="50" fillId="58" borderId="27" xfId="269" applyNumberFormat="1" applyFont="1" applyFill="1" applyBorder="1" applyAlignment="1">
      <alignment horizontal="center"/>
    </xf>
    <xf numFmtId="3" fontId="50" fillId="58" borderId="33" xfId="269" applyNumberFormat="1" applyFont="1" applyFill="1" applyBorder="1" applyAlignment="1">
      <alignment horizontal="center"/>
    </xf>
    <xf numFmtId="3" fontId="50" fillId="58" borderId="23" xfId="269" applyNumberFormat="1" applyFont="1" applyFill="1" applyBorder="1" applyAlignment="1">
      <alignment horizontal="center"/>
    </xf>
    <xf numFmtId="3" fontId="50" fillId="58" borderId="33" xfId="269" applyNumberFormat="1" applyFont="1" applyFill="1" applyBorder="1" applyAlignment="1">
      <alignment horizontal="center" vertical="center"/>
    </xf>
    <xf numFmtId="3" fontId="50" fillId="58" borderId="23" xfId="269" applyNumberFormat="1" applyFont="1" applyFill="1" applyBorder="1" applyAlignment="1">
      <alignment horizontal="center" vertical="center"/>
    </xf>
    <xf numFmtId="4" fontId="18" fillId="0" borderId="0" xfId="270" applyNumberFormat="1" applyAlignment="1">
      <alignment vertical="center"/>
    </xf>
    <xf numFmtId="3" fontId="29" fillId="56" borderId="30" xfId="270" applyNumberFormat="1" applyFont="1" applyFill="1" applyBorder="1" applyAlignment="1">
      <alignment horizontal="center" vertical="center" wrapText="1"/>
    </xf>
    <xf numFmtId="4" fontId="83" fillId="56" borderId="30" xfId="270" applyNumberFormat="1" applyFont="1" applyFill="1" applyBorder="1" applyAlignment="1">
      <alignment horizontal="center" vertical="center" wrapText="1"/>
    </xf>
    <xf numFmtId="4" fontId="84" fillId="0" borderId="0" xfId="257" applyNumberFormat="1" applyFont="1" applyBorder="1" applyAlignment="1">
      <alignment horizontal="center" vertical="center"/>
    </xf>
    <xf numFmtId="4" fontId="60" fillId="56" borderId="30" xfId="270" applyNumberFormat="1" applyFont="1" applyFill="1" applyBorder="1" applyAlignment="1">
      <alignment horizontal="center" vertical="center" wrapText="1"/>
    </xf>
    <xf numFmtId="166" fontId="59" fillId="0" borderId="30" xfId="257" applyNumberFormat="1" applyFont="1" applyBorder="1" applyAlignment="1">
      <alignment horizontal="center" vertical="center"/>
    </xf>
    <xf numFmtId="0" fontId="88" fillId="56" borderId="30" xfId="0" applyFont="1" applyFill="1" applyBorder="1" applyAlignment="1">
      <alignment horizontal="center" vertical="center"/>
    </xf>
    <xf numFmtId="0" fontId="88" fillId="56" borderId="30" xfId="270" applyFont="1" applyFill="1" applyBorder="1" applyAlignment="1">
      <alignment horizontal="center" vertical="center" wrapText="1"/>
    </xf>
    <xf numFmtId="0" fontId="59" fillId="56" borderId="30" xfId="257" applyFont="1" applyFill="1" applyBorder="1" applyAlignment="1">
      <alignment horizontal="center" vertical="center" wrapText="1"/>
    </xf>
    <xf numFmtId="0" fontId="59" fillId="56" borderId="30" xfId="270" applyFont="1" applyFill="1" applyBorder="1" applyAlignment="1">
      <alignment horizontal="center" vertical="center" wrapText="1"/>
    </xf>
    <xf numFmtId="3" fontId="22" fillId="61" borderId="22" xfId="269" applyNumberFormat="1" applyFont="1" applyFill="1" applyBorder="1" applyAlignment="1">
      <alignment horizontal="center" vertical="center" wrapText="1"/>
    </xf>
    <xf numFmtId="3" fontId="17" fillId="53" borderId="30" xfId="214" applyNumberFormat="1" applyFont="1" applyFill="1" applyBorder="1" applyAlignment="1">
      <alignment horizontal="center" vertical="center"/>
    </xf>
    <xf numFmtId="3" fontId="17" fillId="53" borderId="36" xfId="214" applyNumberFormat="1" applyFont="1" applyFill="1" applyBorder="1" applyAlignment="1">
      <alignment horizontal="center" vertical="center"/>
    </xf>
    <xf numFmtId="3" fontId="18" fillId="53" borderId="30" xfId="214" applyNumberFormat="1" applyFill="1" applyBorder="1" applyAlignment="1">
      <alignment horizontal="center" vertical="center"/>
    </xf>
    <xf numFmtId="3" fontId="18" fillId="53" borderId="36" xfId="214" applyNumberFormat="1" applyFill="1" applyBorder="1" applyAlignment="1">
      <alignment horizontal="center" vertical="center"/>
    </xf>
    <xf numFmtId="3" fontId="22" fillId="53" borderId="27" xfId="214" applyNumberFormat="1" applyFont="1" applyFill="1" applyBorder="1" applyAlignment="1">
      <alignment horizontal="center" vertical="center"/>
    </xf>
    <xf numFmtId="3" fontId="22" fillId="53" borderId="33" xfId="214" applyNumberFormat="1" applyFont="1" applyFill="1" applyBorder="1" applyAlignment="1">
      <alignment horizontal="center" vertical="center"/>
    </xf>
    <xf numFmtId="0" fontId="81" fillId="56" borderId="30" xfId="0" applyFont="1" applyFill="1" applyBorder="1" applyAlignment="1">
      <alignment horizontal="center" vertical="center"/>
    </xf>
    <xf numFmtId="0" fontId="58" fillId="56" borderId="30" xfId="270" applyFont="1" applyFill="1" applyBorder="1" applyAlignment="1">
      <alignment vertical="center" wrapText="1"/>
    </xf>
    <xf numFmtId="0" fontId="81" fillId="56" borderId="30" xfId="0" applyFont="1" applyFill="1" applyBorder="1" applyAlignment="1">
      <alignment horizontal="left" vertical="center" wrapText="1"/>
    </xf>
    <xf numFmtId="0" fontId="58" fillId="56" borderId="30" xfId="0" applyFont="1" applyFill="1" applyBorder="1" applyAlignment="1">
      <alignment horizontal="center" vertical="center"/>
    </xf>
    <xf numFmtId="49" fontId="65" fillId="56" borderId="30" xfId="270" applyNumberFormat="1" applyFont="1" applyFill="1" applyBorder="1" applyAlignment="1">
      <alignment horizontal="center" vertical="center" wrapText="1"/>
    </xf>
    <xf numFmtId="0" fontId="81" fillId="56" borderId="30" xfId="257" applyFont="1" applyFill="1" applyBorder="1" applyAlignment="1">
      <alignment horizontal="left" vertical="center" wrapText="1"/>
    </xf>
    <xf numFmtId="0" fontId="29" fillId="56" borderId="30" xfId="0" applyFont="1" applyFill="1" applyBorder="1" applyAlignment="1">
      <alignment horizontal="center" vertical="center"/>
    </xf>
    <xf numFmtId="0" fontId="82" fillId="56" borderId="30" xfId="257" applyFont="1" applyFill="1" applyBorder="1" applyAlignment="1">
      <alignment horizontal="left" vertical="center" wrapText="1"/>
    </xf>
    <xf numFmtId="0" fontId="95" fillId="56" borderId="30" xfId="0" applyFont="1" applyFill="1" applyBorder="1" applyAlignment="1">
      <alignment horizontal="left" vertical="center" wrapText="1"/>
    </xf>
    <xf numFmtId="0" fontId="29" fillId="56" borderId="30" xfId="270" applyFont="1" applyFill="1" applyBorder="1" applyAlignment="1">
      <alignment vertical="center" wrapText="1"/>
    </xf>
    <xf numFmtId="0" fontId="88" fillId="56" borderId="30" xfId="0" applyFont="1" applyFill="1" applyBorder="1" applyAlignment="1">
      <alignment horizontal="center" vertical="center" wrapText="1"/>
    </xf>
    <xf numFmtId="0" fontId="96" fillId="0" borderId="0" xfId="270" applyFont="1" applyBorder="1" applyAlignment="1">
      <alignment vertical="center" wrapText="1"/>
    </xf>
    <xf numFmtId="0" fontId="96" fillId="0" borderId="0" xfId="270" applyFont="1" applyBorder="1"/>
    <xf numFmtId="0" fontId="96" fillId="0" borderId="0" xfId="270" applyFont="1"/>
    <xf numFmtId="4" fontId="59" fillId="0" borderId="30" xfId="257" applyNumberFormat="1" applyFont="1" applyBorder="1" applyAlignment="1">
      <alignment horizontal="center" vertical="center"/>
    </xf>
    <xf numFmtId="4" fontId="88" fillId="0" borderId="30" xfId="0" applyNumberFormat="1" applyFont="1" applyBorder="1" applyAlignment="1">
      <alignment horizontal="center" vertical="center"/>
    </xf>
    <xf numFmtId="0" fontId="94" fillId="56" borderId="30" xfId="270" applyFont="1" applyFill="1" applyBorder="1" applyAlignment="1">
      <alignment horizontal="center" vertical="center" wrapText="1"/>
    </xf>
    <xf numFmtId="173" fontId="83" fillId="56" borderId="30" xfId="270" applyNumberFormat="1" applyFont="1" applyFill="1" applyBorder="1" applyAlignment="1">
      <alignment horizontal="center" vertical="center" wrapText="1"/>
    </xf>
    <xf numFmtId="0" fontId="96" fillId="56" borderId="30" xfId="270" applyFont="1" applyFill="1" applyBorder="1" applyAlignment="1">
      <alignment vertical="center" wrapText="1"/>
    </xf>
    <xf numFmtId="0" fontId="65" fillId="56" borderId="30" xfId="270" applyFont="1" applyFill="1" applyBorder="1" applyAlignment="1">
      <alignment horizontal="center" vertical="center" wrapText="1"/>
    </xf>
    <xf numFmtId="0" fontId="65" fillId="56" borderId="30" xfId="270" applyFont="1" applyFill="1" applyBorder="1" applyAlignment="1">
      <alignment vertical="center" wrapText="1"/>
    </xf>
    <xf numFmtId="4" fontId="29" fillId="56" borderId="30" xfId="257" applyNumberFormat="1" applyFont="1" applyFill="1" applyBorder="1" applyAlignment="1">
      <alignment horizontal="center" vertical="center"/>
    </xf>
    <xf numFmtId="3" fontId="65" fillId="56" borderId="30" xfId="270" applyNumberFormat="1" applyFont="1" applyFill="1" applyBorder="1" applyAlignment="1">
      <alignment horizontal="center" vertical="center" wrapText="1"/>
    </xf>
    <xf numFmtId="4" fontId="29" fillId="56" borderId="30" xfId="0" applyNumberFormat="1" applyFont="1" applyFill="1" applyBorder="1" applyAlignment="1">
      <alignment horizontal="center" vertical="center"/>
    </xf>
    <xf numFmtId="0" fontId="98" fillId="56" borderId="30" xfId="270" applyFont="1" applyFill="1" applyBorder="1" applyAlignment="1">
      <alignment horizontal="center" vertical="center" wrapText="1"/>
    </xf>
    <xf numFmtId="173" fontId="65" fillId="56" borderId="30" xfId="270" applyNumberFormat="1" applyFont="1" applyFill="1" applyBorder="1" applyAlignment="1">
      <alignment horizontal="center" vertical="center" wrapText="1"/>
    </xf>
    <xf numFmtId="4" fontId="29" fillId="56" borderId="30" xfId="0" applyNumberFormat="1" applyFont="1" applyFill="1" applyBorder="1" applyAlignment="1">
      <alignment horizontal="center" vertical="center" wrapText="1"/>
    </xf>
    <xf numFmtId="4" fontId="29" fillId="56" borderId="30" xfId="270" applyNumberFormat="1" applyFont="1" applyFill="1" applyBorder="1" applyAlignment="1">
      <alignment horizontal="center" vertical="center" wrapText="1"/>
    </xf>
    <xf numFmtId="4" fontId="82" fillId="56" borderId="30" xfId="257" applyNumberFormat="1" applyFont="1" applyFill="1" applyBorder="1" applyAlignment="1">
      <alignment horizontal="center" vertical="center"/>
    </xf>
    <xf numFmtId="4" fontId="58" fillId="56" borderId="30" xfId="270" applyNumberFormat="1" applyFont="1" applyFill="1" applyBorder="1" applyAlignment="1">
      <alignment horizontal="center" vertical="center" wrapText="1"/>
    </xf>
    <xf numFmtId="3" fontId="29" fillId="56" borderId="30" xfId="0" applyNumberFormat="1" applyFont="1" applyFill="1" applyBorder="1" applyAlignment="1">
      <alignment horizontal="center" vertical="center"/>
    </xf>
    <xf numFmtId="4" fontId="81" fillId="56" borderId="30" xfId="0" applyNumberFormat="1" applyFont="1" applyFill="1" applyBorder="1" applyAlignment="1">
      <alignment horizontal="center" vertical="center"/>
    </xf>
    <xf numFmtId="175" fontId="65" fillId="56" borderId="30" xfId="270" applyNumberFormat="1" applyFont="1" applyFill="1" applyBorder="1" applyAlignment="1">
      <alignment horizontal="center" vertical="center" wrapText="1"/>
    </xf>
    <xf numFmtId="0" fontId="99" fillId="56" borderId="30" xfId="270" applyFont="1" applyFill="1" applyBorder="1" applyAlignment="1">
      <alignment horizontal="center" vertical="center" wrapText="1"/>
    </xf>
    <xf numFmtId="0" fontId="99" fillId="56" borderId="30" xfId="270" applyFont="1" applyFill="1" applyBorder="1" applyAlignment="1">
      <alignment horizontal="center" vertical="center"/>
    </xf>
    <xf numFmtId="0" fontId="99" fillId="56" borderId="30" xfId="270" applyFont="1" applyFill="1" applyBorder="1" applyAlignment="1">
      <alignment horizontal="center" vertical="center" textRotation="90" wrapText="1"/>
    </xf>
    <xf numFmtId="4" fontId="99" fillId="56" borderId="30" xfId="270" applyNumberFormat="1" applyFont="1" applyFill="1" applyBorder="1" applyAlignment="1">
      <alignment horizontal="center" vertical="center" wrapText="1"/>
    </xf>
    <xf numFmtId="3" fontId="99" fillId="56" borderId="30" xfId="270" applyNumberFormat="1" applyFont="1" applyFill="1" applyBorder="1" applyAlignment="1">
      <alignment horizontal="center" vertical="center" wrapText="1"/>
    </xf>
    <xf numFmtId="4" fontId="99" fillId="56" borderId="30" xfId="270" applyNumberFormat="1" applyFont="1" applyFill="1" applyBorder="1" applyAlignment="1">
      <alignment horizontal="center" vertical="center" wrapText="1"/>
    </xf>
    <xf numFmtId="0" fontId="99" fillId="56" borderId="30" xfId="270" applyFont="1" applyFill="1" applyBorder="1" applyAlignment="1">
      <alignment horizontal="center" vertical="center" wrapText="1"/>
    </xf>
    <xf numFmtId="0" fontId="99" fillId="56" borderId="30" xfId="316" applyFont="1" applyFill="1" applyBorder="1" applyAlignment="1">
      <alignment horizontal="center" vertical="center" wrapText="1"/>
    </xf>
    <xf numFmtId="4" fontId="87" fillId="56" borderId="30" xfId="270" applyNumberFormat="1" applyFont="1" applyFill="1" applyBorder="1" applyAlignment="1">
      <alignment horizontal="center" vertical="center" wrapText="1"/>
    </xf>
    <xf numFmtId="4" fontId="96" fillId="56" borderId="30" xfId="270" applyNumberFormat="1" applyFont="1" applyFill="1" applyBorder="1" applyAlignment="1">
      <alignment horizontal="center" vertical="center" wrapText="1"/>
    </xf>
    <xf numFmtId="3" fontId="96" fillId="56" borderId="30" xfId="270" applyNumberFormat="1" applyFont="1" applyFill="1" applyBorder="1" applyAlignment="1">
      <alignment horizontal="center" vertical="center" wrapText="1"/>
    </xf>
    <xf numFmtId="0" fontId="27" fillId="56" borderId="30" xfId="270" applyFont="1" applyFill="1" applyBorder="1" applyAlignment="1">
      <alignment horizontal="center" vertical="center"/>
    </xf>
    <xf numFmtId="0" fontId="27" fillId="56" borderId="30" xfId="270" applyFont="1" applyFill="1" applyBorder="1"/>
    <xf numFmtId="0" fontId="28" fillId="56" borderId="30" xfId="270" applyFont="1" applyFill="1" applyBorder="1" applyAlignment="1">
      <alignment horizontal="center" vertical="center" wrapText="1"/>
    </xf>
    <xf numFmtId="0" fontId="62" fillId="56" borderId="30" xfId="270" applyFont="1" applyFill="1" applyBorder="1" applyAlignment="1">
      <alignment horizontal="center" vertical="center" wrapText="1"/>
    </xf>
    <xf numFmtId="0" fontId="62" fillId="56" borderId="30" xfId="270" applyFont="1" applyFill="1" applyBorder="1" applyAlignment="1">
      <alignment horizontal="center" vertical="distributed" wrapText="1"/>
    </xf>
    <xf numFmtId="0" fontId="101" fillId="56" borderId="30" xfId="0" applyFont="1" applyFill="1" applyBorder="1" applyAlignment="1">
      <alignment vertical="center" wrapText="1"/>
    </xf>
    <xf numFmtId="0" fontId="65" fillId="56" borderId="30" xfId="0" applyFont="1" applyFill="1" applyBorder="1" applyAlignment="1">
      <alignment horizontal="left" vertical="center" wrapText="1"/>
    </xf>
    <xf numFmtId="3" fontId="62" fillId="56" borderId="30" xfId="257" applyNumberFormat="1" applyFont="1" applyFill="1" applyBorder="1" applyAlignment="1">
      <alignment horizontal="center" vertical="center" wrapText="1"/>
    </xf>
    <xf numFmtId="166" fontId="62" fillId="56" borderId="30" xfId="257" applyNumberFormat="1" applyFont="1" applyFill="1" applyBorder="1" applyAlignment="1">
      <alignment vertical="center"/>
    </xf>
    <xf numFmtId="166" fontId="62" fillId="56" borderId="30" xfId="257" applyNumberFormat="1" applyFont="1" applyFill="1" applyBorder="1" applyAlignment="1">
      <alignment horizontal="center" vertical="center"/>
    </xf>
    <xf numFmtId="174" fontId="62" fillId="56" borderId="30" xfId="270" applyNumberFormat="1" applyFont="1" applyFill="1" applyBorder="1" applyAlignment="1">
      <alignment horizontal="center" vertical="center" wrapText="1"/>
    </xf>
    <xf numFmtId="0" fontId="102" fillId="56" borderId="30" xfId="257" applyFont="1" applyFill="1" applyBorder="1" applyAlignment="1">
      <alignment horizontal="left" vertical="center" wrapText="1"/>
    </xf>
    <xf numFmtId="4" fontId="68" fillId="56" borderId="30" xfId="270" applyNumberFormat="1" applyFont="1" applyFill="1" applyBorder="1" applyAlignment="1">
      <alignment horizontal="center" vertical="center" wrapText="1"/>
    </xf>
    <xf numFmtId="3" fontId="62" fillId="56" borderId="30" xfId="257" applyNumberFormat="1" applyFont="1" applyFill="1" applyBorder="1" applyAlignment="1">
      <alignment horizontal="center" vertical="center"/>
    </xf>
    <xf numFmtId="0" fontId="101" fillId="56" borderId="30" xfId="0" applyFont="1" applyFill="1" applyBorder="1" applyAlignment="1">
      <alignment horizontal="center" vertical="center"/>
    </xf>
    <xf numFmtId="0" fontId="101" fillId="56" borderId="30" xfId="0" applyFont="1" applyFill="1" applyBorder="1" applyAlignment="1">
      <alignment vertical="center"/>
    </xf>
    <xf numFmtId="166" fontId="102" fillId="56" borderId="30" xfId="257" applyNumberFormat="1" applyFont="1" applyFill="1" applyBorder="1" applyAlignment="1">
      <alignment vertical="center"/>
    </xf>
    <xf numFmtId="0" fontId="102" fillId="56" borderId="30" xfId="257" applyFont="1" applyFill="1" applyBorder="1" applyAlignment="1">
      <alignment horizontal="left" vertical="center"/>
    </xf>
    <xf numFmtId="0" fontId="57" fillId="56" borderId="30" xfId="257" applyFont="1" applyFill="1" applyBorder="1" applyAlignment="1">
      <alignment vertical="center" wrapText="1"/>
    </xf>
    <xf numFmtId="0" fontId="57" fillId="56" borderId="30" xfId="257" applyFont="1" applyFill="1" applyBorder="1" applyAlignment="1">
      <alignment horizontal="center" vertical="center" wrapText="1"/>
    </xf>
    <xf numFmtId="0" fontId="87" fillId="56" borderId="30" xfId="270" applyFont="1" applyFill="1" applyBorder="1" applyAlignment="1">
      <alignment horizontal="center" vertical="center"/>
    </xf>
    <xf numFmtId="4" fontId="92" fillId="56" borderId="30" xfId="270" applyNumberFormat="1" applyFont="1" applyFill="1" applyBorder="1" applyAlignment="1">
      <alignment vertical="center"/>
    </xf>
    <xf numFmtId="174" fontId="92" fillId="56" borderId="30" xfId="270" applyNumberFormat="1" applyFont="1" applyFill="1" applyBorder="1" applyAlignment="1">
      <alignment vertical="center"/>
    </xf>
    <xf numFmtId="0" fontId="87" fillId="56" borderId="30" xfId="270" applyFont="1" applyFill="1" applyBorder="1" applyAlignment="1">
      <alignment vertical="center"/>
    </xf>
    <xf numFmtId="3" fontId="90" fillId="56" borderId="30" xfId="270" applyNumberFormat="1" applyFont="1" applyFill="1" applyBorder="1" applyAlignment="1">
      <alignment vertical="center" wrapText="1"/>
    </xf>
    <xf numFmtId="4" fontId="92" fillId="56" borderId="30" xfId="270" applyNumberFormat="1" applyFont="1" applyFill="1" applyBorder="1" applyAlignment="1">
      <alignment vertical="center" wrapText="1"/>
    </xf>
    <xf numFmtId="0" fontId="91" fillId="56" borderId="30" xfId="270" applyFont="1" applyFill="1" applyBorder="1" applyAlignment="1">
      <alignment horizontal="center" vertical="center"/>
    </xf>
    <xf numFmtId="3" fontId="89" fillId="56" borderId="30" xfId="270" applyNumberFormat="1" applyFont="1" applyFill="1" applyBorder="1" applyAlignment="1">
      <alignment horizontal="center" vertical="center" textRotation="90" wrapText="1"/>
    </xf>
    <xf numFmtId="0" fontId="87" fillId="56" borderId="30" xfId="270" applyFont="1" applyFill="1" applyBorder="1" applyAlignment="1">
      <alignment horizontal="center" vertical="center" wrapText="1"/>
    </xf>
    <xf numFmtId="0" fontId="104" fillId="56" borderId="30" xfId="270" applyFont="1" applyFill="1" applyBorder="1" applyAlignment="1">
      <alignment horizontal="center" vertical="center" wrapText="1"/>
    </xf>
    <xf numFmtId="4" fontId="104" fillId="56" borderId="30" xfId="270" applyNumberFormat="1" applyFont="1" applyFill="1" applyBorder="1" applyAlignment="1">
      <alignment horizontal="center" vertical="center" wrapText="1"/>
    </xf>
    <xf numFmtId="0" fontId="104" fillId="56" borderId="47" xfId="316" applyFont="1" applyFill="1" applyBorder="1" applyAlignment="1">
      <alignment horizontal="center" vertical="center" wrapText="1"/>
    </xf>
    <xf numFmtId="0" fontId="62" fillId="56" borderId="40" xfId="270" applyFont="1" applyFill="1" applyBorder="1" applyAlignment="1">
      <alignment horizontal="center" vertical="center" wrapText="1"/>
    </xf>
    <xf numFmtId="0" fontId="28" fillId="56" borderId="40" xfId="270" applyFont="1" applyFill="1" applyBorder="1" applyAlignment="1">
      <alignment horizontal="center" vertical="center" wrapText="1"/>
    </xf>
    <xf numFmtId="0" fontId="102" fillId="56" borderId="40" xfId="257" applyFont="1" applyFill="1" applyBorder="1" applyAlignment="1">
      <alignment horizontal="left" vertical="center" wrapText="1"/>
    </xf>
    <xf numFmtId="0" fontId="62" fillId="56" borderId="40" xfId="257" applyFont="1" applyFill="1" applyBorder="1" applyAlignment="1">
      <alignment horizontal="center" vertical="center" wrapText="1"/>
    </xf>
    <xf numFmtId="3" fontId="62" fillId="56" borderId="40" xfId="270" applyNumberFormat="1" applyFont="1" applyFill="1" applyBorder="1" applyAlignment="1">
      <alignment horizontal="center" vertical="center" wrapText="1"/>
    </xf>
    <xf numFmtId="0" fontId="62" fillId="56" borderId="56" xfId="270" applyFont="1" applyFill="1" applyBorder="1" applyAlignment="1">
      <alignment horizontal="center" vertical="center" wrapText="1"/>
    </xf>
    <xf numFmtId="166" fontId="102" fillId="56" borderId="40" xfId="257" applyNumberFormat="1" applyFont="1" applyFill="1" applyBorder="1" applyAlignment="1">
      <alignment horizontal="center" vertical="center"/>
    </xf>
    <xf numFmtId="174" fontId="62" fillId="56" borderId="46" xfId="270" applyNumberFormat="1" applyFont="1" applyFill="1" applyBorder="1" applyAlignment="1">
      <alignment horizontal="center" vertical="center" wrapText="1"/>
    </xf>
    <xf numFmtId="4" fontId="62" fillId="56" borderId="40" xfId="270" applyNumberFormat="1" applyFont="1" applyFill="1" applyBorder="1" applyAlignment="1">
      <alignment horizontal="center" vertical="center" wrapText="1"/>
    </xf>
    <xf numFmtId="4" fontId="62" fillId="56" borderId="56" xfId="270" applyNumberFormat="1" applyFont="1" applyFill="1" applyBorder="1" applyAlignment="1">
      <alignment horizontal="center" vertical="center" wrapText="1"/>
    </xf>
    <xf numFmtId="1" fontId="62" fillId="56" borderId="55" xfId="270" applyNumberFormat="1" applyFont="1" applyFill="1" applyBorder="1" applyAlignment="1">
      <alignment horizontal="center" vertical="center" wrapText="1"/>
    </xf>
    <xf numFmtId="1" fontId="62" fillId="56" borderId="40" xfId="270" applyNumberFormat="1" applyFont="1" applyFill="1" applyBorder="1" applyAlignment="1">
      <alignment horizontal="center" vertical="center" wrapText="1"/>
    </xf>
    <xf numFmtId="1" fontId="62" fillId="56" borderId="42" xfId="270" applyNumberFormat="1" applyFont="1" applyFill="1" applyBorder="1" applyAlignment="1">
      <alignment horizontal="center" vertical="center" wrapText="1"/>
    </xf>
    <xf numFmtId="3" fontId="62" fillId="56" borderId="30" xfId="270" applyNumberFormat="1" applyFont="1" applyFill="1" applyBorder="1" applyAlignment="1">
      <alignment horizontal="center" vertical="center" wrapText="1"/>
    </xf>
    <xf numFmtId="0" fontId="62" fillId="56" borderId="36" xfId="270" applyFont="1" applyFill="1" applyBorder="1" applyAlignment="1">
      <alignment horizontal="center" vertical="center" wrapText="1"/>
    </xf>
    <xf numFmtId="166" fontId="102" fillId="56" borderId="30" xfId="257" applyNumberFormat="1" applyFont="1" applyFill="1" applyBorder="1" applyAlignment="1">
      <alignment horizontal="center" vertical="center"/>
    </xf>
    <xf numFmtId="174" fontId="62" fillId="56" borderId="45" xfId="270" applyNumberFormat="1" applyFont="1" applyFill="1" applyBorder="1" applyAlignment="1">
      <alignment horizontal="center" vertical="center" wrapText="1"/>
    </xf>
    <xf numFmtId="1" fontId="62" fillId="56" borderId="22" xfId="270" applyNumberFormat="1" applyFont="1" applyFill="1" applyBorder="1" applyAlignment="1">
      <alignment horizontal="center" vertical="center" wrapText="1"/>
    </xf>
    <xf numFmtId="1" fontId="62" fillId="56" borderId="30" xfId="270" applyNumberFormat="1" applyFont="1" applyFill="1" applyBorder="1" applyAlignment="1">
      <alignment horizontal="center" vertical="center" wrapText="1"/>
    </xf>
    <xf numFmtId="1" fontId="62" fillId="56" borderId="31" xfId="270" applyNumberFormat="1" applyFont="1" applyFill="1" applyBorder="1" applyAlignment="1">
      <alignment horizontal="center" vertical="center" wrapText="1"/>
    </xf>
    <xf numFmtId="4" fontId="102" fillId="56" borderId="30" xfId="257" applyNumberFormat="1" applyFont="1" applyFill="1" applyBorder="1" applyAlignment="1">
      <alignment horizontal="center" vertical="center"/>
    </xf>
    <xf numFmtId="0" fontId="62" fillId="56" borderId="30" xfId="257" applyFont="1" applyFill="1" applyBorder="1" applyAlignment="1">
      <alignment horizontal="center" vertical="center" wrapText="1"/>
    </xf>
    <xf numFmtId="0" fontId="65" fillId="56" borderId="30" xfId="0" applyFont="1" applyFill="1" applyBorder="1" applyAlignment="1">
      <alignment horizontal="center" vertical="center" wrapText="1"/>
    </xf>
    <xf numFmtId="0" fontId="62" fillId="56" borderId="30" xfId="257" applyFont="1" applyFill="1" applyBorder="1" applyAlignment="1">
      <alignment horizontal="center" vertical="center"/>
    </xf>
    <xf numFmtId="0" fontId="62" fillId="56" borderId="30" xfId="257" applyFont="1" applyFill="1" applyBorder="1" applyAlignment="1">
      <alignment horizontal="left" vertical="center"/>
    </xf>
    <xf numFmtId="4" fontId="62" fillId="56" borderId="30" xfId="257" applyNumberFormat="1" applyFont="1" applyFill="1" applyBorder="1" applyAlignment="1">
      <alignment horizontal="center" vertical="center"/>
    </xf>
    <xf numFmtId="3" fontId="104" fillId="56" borderId="30" xfId="270" applyNumberFormat="1" applyFont="1" applyFill="1" applyBorder="1" applyAlignment="1">
      <alignment horizontal="center" vertical="center" wrapText="1"/>
    </xf>
    <xf numFmtId="174" fontId="104" fillId="56" borderId="30" xfId="270" applyNumberFormat="1" applyFont="1" applyFill="1" applyBorder="1" applyAlignment="1">
      <alignment horizontal="right" vertical="center" wrapText="1"/>
    </xf>
    <xf numFmtId="4" fontId="104" fillId="56" borderId="30" xfId="270" applyNumberFormat="1" applyFont="1" applyFill="1" applyBorder="1" applyAlignment="1">
      <alignment horizontal="right" vertical="center" wrapText="1"/>
    </xf>
    <xf numFmtId="1" fontId="104" fillId="56" borderId="30" xfId="270" applyNumberFormat="1" applyFont="1" applyFill="1" applyBorder="1" applyAlignment="1">
      <alignment horizontal="center" vertical="center" wrapText="1"/>
    </xf>
    <xf numFmtId="0" fontId="104" fillId="56" borderId="30" xfId="270" applyFont="1" applyFill="1" applyBorder="1" applyAlignment="1">
      <alignment vertical="center" wrapText="1"/>
    </xf>
    <xf numFmtId="0" fontId="107" fillId="0" borderId="30" xfId="270" applyFont="1" applyBorder="1" applyAlignment="1">
      <alignment horizontal="center" vertical="center" wrapText="1"/>
    </xf>
    <xf numFmtId="4" fontId="59" fillId="56" borderId="30" xfId="270" applyNumberFormat="1" applyFont="1" applyFill="1" applyBorder="1" applyAlignment="1">
      <alignment horizontal="center" vertical="center" wrapText="1"/>
    </xf>
    <xf numFmtId="0" fontId="108" fillId="0" borderId="30" xfId="270" applyFont="1" applyBorder="1" applyAlignment="1">
      <alignment horizontal="center" vertical="center" wrapText="1"/>
    </xf>
    <xf numFmtId="0" fontId="105" fillId="0" borderId="30" xfId="270" applyFont="1" applyBorder="1" applyAlignment="1">
      <alignment horizontal="center" vertical="center" wrapText="1"/>
    </xf>
    <xf numFmtId="174" fontId="109" fillId="0" borderId="30" xfId="270" applyNumberFormat="1" applyFont="1" applyBorder="1" applyAlignment="1">
      <alignment horizontal="center" vertical="center" wrapText="1"/>
    </xf>
    <xf numFmtId="0" fontId="106" fillId="0" borderId="30" xfId="270" applyFont="1" applyBorder="1" applyAlignment="1">
      <alignment vertical="center" wrapText="1"/>
    </xf>
    <xf numFmtId="175" fontId="29" fillId="56" borderId="30" xfId="270" applyNumberFormat="1" applyFont="1" applyFill="1" applyBorder="1" applyAlignment="1">
      <alignment horizontal="center" vertical="center" wrapText="1"/>
    </xf>
    <xf numFmtId="175" fontId="60" fillId="56" borderId="30" xfId="270" applyNumberFormat="1" applyFont="1" applyFill="1" applyBorder="1" applyAlignment="1">
      <alignment horizontal="center" vertical="center" wrapText="1"/>
    </xf>
    <xf numFmtId="1" fontId="26" fillId="0" borderId="52" xfId="271" applyNumberFormat="1" applyFont="1" applyBorder="1" applyAlignment="1">
      <alignment horizontal="center" vertical="center"/>
    </xf>
    <xf numFmtId="0" fontId="18" fillId="50" borderId="30" xfId="269" applyFill="1" applyBorder="1" applyAlignment="1">
      <alignment horizontal="left" vertical="center"/>
    </xf>
    <xf numFmtId="0" fontId="80" fillId="52" borderId="30" xfId="269" applyFont="1" applyFill="1" applyBorder="1" applyAlignment="1">
      <alignment horizontal="left" vertical="center"/>
    </xf>
    <xf numFmtId="0" fontId="25" fillId="59" borderId="43" xfId="269" applyFont="1" applyFill="1" applyBorder="1" applyAlignment="1">
      <alignment horizontal="center" vertical="center"/>
    </xf>
    <xf numFmtId="0" fontId="25" fillId="59" borderId="51" xfId="269" applyFont="1" applyFill="1" applyBorder="1" applyAlignment="1">
      <alignment horizontal="center" vertical="center"/>
    </xf>
    <xf numFmtId="0" fontId="25" fillId="59" borderId="20" xfId="269" applyFont="1" applyFill="1" applyBorder="1" applyAlignment="1">
      <alignment horizontal="center" vertical="center"/>
    </xf>
    <xf numFmtId="3" fontId="21" fillId="59" borderId="28" xfId="271" applyNumberFormat="1" applyFont="1" applyFill="1" applyBorder="1" applyAlignment="1">
      <alignment horizontal="center" vertical="center"/>
    </xf>
    <xf numFmtId="3" fontId="21" fillId="59" borderId="29" xfId="271" applyNumberFormat="1" applyFont="1" applyFill="1" applyBorder="1" applyAlignment="1">
      <alignment horizontal="center" vertical="center"/>
    </xf>
    <xf numFmtId="3" fontId="21" fillId="59" borderId="23" xfId="271" applyNumberFormat="1" applyFont="1" applyFill="1" applyBorder="1" applyAlignment="1">
      <alignment horizontal="center" vertical="center"/>
    </xf>
    <xf numFmtId="3" fontId="21" fillId="59" borderId="32" xfId="271" applyNumberFormat="1" applyFont="1" applyFill="1" applyBorder="1" applyAlignment="1">
      <alignment horizontal="center" vertical="center"/>
    </xf>
    <xf numFmtId="3" fontId="20" fillId="59" borderId="24" xfId="269" applyNumberFormat="1" applyFont="1" applyFill="1" applyBorder="1" applyAlignment="1">
      <alignment horizontal="left" vertical="center"/>
    </xf>
    <xf numFmtId="3" fontId="20" fillId="59" borderId="54" xfId="269" applyNumberFormat="1" applyFont="1" applyFill="1" applyBorder="1" applyAlignment="1">
      <alignment horizontal="left" vertical="center"/>
    </xf>
    <xf numFmtId="3" fontId="20" fillId="59" borderId="25" xfId="269" applyNumberFormat="1" applyFont="1" applyFill="1" applyBorder="1" applyAlignment="1">
      <alignment horizontal="left" vertical="center"/>
    </xf>
    <xf numFmtId="3" fontId="20" fillId="59" borderId="49" xfId="269" applyNumberFormat="1" applyFont="1" applyFill="1" applyBorder="1" applyAlignment="1">
      <alignment horizontal="left" vertical="center"/>
    </xf>
    <xf numFmtId="3" fontId="20" fillId="59" borderId="74" xfId="269" applyNumberFormat="1" applyFont="1" applyFill="1" applyBorder="1" applyAlignment="1">
      <alignment horizontal="left" vertical="center"/>
    </xf>
    <xf numFmtId="3" fontId="20" fillId="59" borderId="75" xfId="269" applyNumberFormat="1" applyFont="1" applyFill="1" applyBorder="1" applyAlignment="1">
      <alignment horizontal="left" vertical="center"/>
    </xf>
    <xf numFmtId="0" fontId="22" fillId="51" borderId="30" xfId="269" applyFont="1" applyFill="1" applyBorder="1" applyAlignment="1">
      <alignment horizontal="left" vertical="center" wrapText="1"/>
    </xf>
    <xf numFmtId="0" fontId="18" fillId="55" borderId="30" xfId="269" applyFill="1" applyBorder="1" applyAlignment="1">
      <alignment horizontal="left" vertical="center"/>
    </xf>
    <xf numFmtId="0" fontId="80" fillId="49" borderId="30" xfId="269" applyFont="1" applyFill="1" applyBorder="1" applyAlignment="1">
      <alignment horizontal="left" vertical="center" wrapText="1"/>
    </xf>
    <xf numFmtId="0" fontId="79" fillId="49" borderId="30" xfId="269" applyFont="1" applyFill="1" applyBorder="1" applyAlignment="1">
      <alignment horizontal="left" vertical="center" wrapText="1"/>
    </xf>
    <xf numFmtId="0" fontId="25" fillId="59" borderId="19" xfId="269" applyFont="1" applyFill="1" applyBorder="1" applyAlignment="1">
      <alignment horizontal="center" vertical="center"/>
    </xf>
    <xf numFmtId="0" fontId="25" fillId="59" borderId="39" xfId="269" applyFont="1" applyFill="1" applyBorder="1" applyAlignment="1">
      <alignment horizontal="center" vertical="center"/>
    </xf>
    <xf numFmtId="0" fontId="25" fillId="59" borderId="61" xfId="269" applyFont="1" applyFill="1" applyBorder="1" applyAlignment="1">
      <alignment horizontal="center" vertical="center"/>
    </xf>
    <xf numFmtId="3" fontId="20" fillId="59" borderId="62" xfId="269" applyNumberFormat="1" applyFont="1" applyFill="1" applyBorder="1" applyAlignment="1">
      <alignment horizontal="center" vertical="center" textRotation="90"/>
    </xf>
    <xf numFmtId="3" fontId="20" fillId="59" borderId="20" xfId="269" applyNumberFormat="1" applyFont="1" applyFill="1" applyBorder="1" applyAlignment="1">
      <alignment horizontal="center" vertical="center" textRotation="90"/>
    </xf>
    <xf numFmtId="3" fontId="20" fillId="59" borderId="53" xfId="269" applyNumberFormat="1" applyFont="1" applyFill="1" applyBorder="1" applyAlignment="1">
      <alignment horizontal="center" vertical="center" textRotation="90"/>
    </xf>
    <xf numFmtId="0" fontId="22" fillId="54" borderId="30" xfId="269" applyFont="1" applyFill="1" applyBorder="1" applyAlignment="1">
      <alignment horizontal="left" vertical="center"/>
    </xf>
    <xf numFmtId="0" fontId="18" fillId="53" borderId="30" xfId="269" applyFont="1" applyFill="1" applyBorder="1" applyAlignment="1">
      <alignment horizontal="left" vertical="center"/>
    </xf>
    <xf numFmtId="3" fontId="20" fillId="58" borderId="36" xfId="269" applyNumberFormat="1" applyFont="1" applyFill="1" applyBorder="1" applyAlignment="1">
      <alignment horizontal="center" vertical="center" wrapText="1" shrinkToFit="1"/>
    </xf>
    <xf numFmtId="3" fontId="20" fillId="58" borderId="33" xfId="269" applyNumberFormat="1" applyFont="1" applyFill="1" applyBorder="1" applyAlignment="1">
      <alignment horizontal="center" vertical="center" wrapText="1" shrinkToFit="1"/>
    </xf>
    <xf numFmtId="3" fontId="25" fillId="63" borderId="24" xfId="269" applyNumberFormat="1" applyFont="1" applyFill="1" applyBorder="1" applyAlignment="1">
      <alignment vertical="center"/>
    </xf>
    <xf numFmtId="3" fontId="25" fillId="63" borderId="46" xfId="269" applyNumberFormat="1" applyFont="1" applyFill="1" applyBorder="1" applyAlignment="1">
      <alignment vertical="center"/>
    </xf>
    <xf numFmtId="3" fontId="25" fillId="63" borderId="25" xfId="269" applyNumberFormat="1" applyFont="1" applyFill="1" applyBorder="1" applyAlignment="1">
      <alignment vertical="center"/>
    </xf>
    <xf numFmtId="3" fontId="25" fillId="63" borderId="45" xfId="269" applyNumberFormat="1" applyFont="1" applyFill="1" applyBorder="1" applyAlignment="1">
      <alignment vertical="center"/>
    </xf>
    <xf numFmtId="3" fontId="20" fillId="64" borderId="73" xfId="269" applyNumberFormat="1" applyFont="1" applyFill="1" applyBorder="1" applyAlignment="1">
      <alignment horizontal="center" vertical="center" wrapText="1"/>
    </xf>
    <xf numFmtId="3" fontId="20" fillId="64" borderId="67" xfId="269" applyNumberFormat="1" applyFont="1" applyFill="1" applyBorder="1" applyAlignment="1">
      <alignment horizontal="center" vertical="center" wrapText="1"/>
    </xf>
    <xf numFmtId="3" fontId="20" fillId="63" borderId="29" xfId="269" applyNumberFormat="1" applyFont="1" applyFill="1" applyBorder="1" applyAlignment="1">
      <alignment horizontal="center" vertical="center" wrapText="1"/>
    </xf>
    <xf numFmtId="3" fontId="20" fillId="63" borderId="41" xfId="269" applyNumberFormat="1" applyFont="1" applyFill="1" applyBorder="1" applyAlignment="1">
      <alignment horizontal="center" vertical="center" wrapText="1"/>
    </xf>
    <xf numFmtId="3" fontId="20" fillId="63" borderId="34" xfId="269" applyNumberFormat="1" applyFont="1" applyFill="1" applyBorder="1" applyAlignment="1">
      <alignment horizontal="center" vertical="center" wrapText="1"/>
    </xf>
    <xf numFmtId="3" fontId="22" fillId="61" borderId="22" xfId="269" applyNumberFormat="1" applyFont="1" applyFill="1" applyBorder="1" applyAlignment="1">
      <alignment horizontal="center" vertical="center" wrapText="1"/>
    </xf>
    <xf numFmtId="3" fontId="22" fillId="61" borderId="30" xfId="269" applyNumberFormat="1" applyFont="1" applyFill="1" applyBorder="1" applyAlignment="1">
      <alignment horizontal="center" vertical="center" wrapText="1"/>
    </xf>
    <xf numFmtId="3" fontId="20" fillId="58" borderId="23" xfId="269" applyNumberFormat="1" applyFont="1" applyFill="1" applyBorder="1" applyAlignment="1">
      <alignment horizontal="center" vertical="center" wrapText="1"/>
    </xf>
    <xf numFmtId="3" fontId="20" fillId="58" borderId="27" xfId="269" applyNumberFormat="1" applyFont="1" applyFill="1" applyBorder="1" applyAlignment="1">
      <alignment horizontal="center" vertical="center" wrapText="1"/>
    </xf>
    <xf numFmtId="3" fontId="20" fillId="63" borderId="62" xfId="269" applyNumberFormat="1" applyFont="1" applyFill="1" applyBorder="1" applyAlignment="1">
      <alignment horizontal="center" vertical="center" wrapText="1"/>
    </xf>
    <xf numFmtId="3" fontId="20" fillId="63" borderId="21" xfId="269" applyNumberFormat="1" applyFont="1" applyFill="1" applyBorder="1" applyAlignment="1">
      <alignment horizontal="center" vertical="center" wrapText="1"/>
    </xf>
    <xf numFmtId="3" fontId="20" fillId="63" borderId="76" xfId="269" applyNumberFormat="1" applyFont="1" applyFill="1" applyBorder="1" applyAlignment="1">
      <alignment horizontal="center" vertical="center" wrapText="1"/>
    </xf>
    <xf numFmtId="3" fontId="20" fillId="63" borderId="24" xfId="269" applyNumberFormat="1" applyFont="1" applyFill="1" applyBorder="1" applyAlignment="1">
      <alignment horizontal="center" vertical="center" wrapText="1"/>
    </xf>
    <xf numFmtId="3" fontId="20" fillId="63" borderId="54" xfId="269" applyNumberFormat="1" applyFont="1" applyFill="1" applyBorder="1" applyAlignment="1">
      <alignment horizontal="center" vertical="center" wrapText="1"/>
    </xf>
    <xf numFmtId="3" fontId="20" fillId="63" borderId="46" xfId="269" applyNumberFormat="1" applyFont="1" applyFill="1" applyBorder="1" applyAlignment="1">
      <alignment horizontal="center" vertical="center" wrapText="1"/>
    </xf>
    <xf numFmtId="3" fontId="20" fillId="63" borderId="59" xfId="269" applyNumberFormat="1" applyFont="1" applyFill="1" applyBorder="1" applyAlignment="1">
      <alignment horizontal="center" vertical="center" wrapText="1"/>
    </xf>
    <xf numFmtId="3" fontId="20" fillId="63" borderId="40" xfId="269" applyNumberFormat="1" applyFont="1" applyFill="1" applyBorder="1" applyAlignment="1">
      <alignment horizontal="center" vertical="center" wrapText="1"/>
    </xf>
    <xf numFmtId="3" fontId="20" fillId="63" borderId="60" xfId="269" applyNumberFormat="1" applyFont="1" applyFill="1" applyBorder="1" applyAlignment="1">
      <alignment horizontal="center" vertical="center" wrapText="1"/>
    </xf>
    <xf numFmtId="3" fontId="20" fillId="63" borderId="56" xfId="269" applyNumberFormat="1" applyFont="1" applyFill="1" applyBorder="1" applyAlignment="1">
      <alignment horizontal="center" vertical="center" wrapText="1"/>
    </xf>
    <xf numFmtId="0" fontId="22" fillId="61" borderId="59" xfId="269" applyNumberFormat="1" applyFont="1" applyFill="1" applyBorder="1" applyAlignment="1">
      <alignment horizontal="center" vertical="center" wrapText="1"/>
    </xf>
    <xf numFmtId="0" fontId="22" fillId="61" borderId="80" xfId="269" applyNumberFormat="1" applyFont="1" applyFill="1" applyBorder="1" applyAlignment="1">
      <alignment horizontal="center" vertical="center" wrapText="1"/>
    </xf>
    <xf numFmtId="0" fontId="22" fillId="61" borderId="40" xfId="269" applyNumberFormat="1" applyFont="1" applyFill="1" applyBorder="1" applyAlignment="1">
      <alignment horizontal="center" vertical="center" wrapText="1"/>
    </xf>
    <xf numFmtId="0" fontId="20" fillId="58" borderId="34" xfId="269" applyNumberFormat="1" applyFont="1" applyFill="1" applyBorder="1" applyAlignment="1">
      <alignment horizontal="center" vertical="center" wrapText="1"/>
    </xf>
    <xf numFmtId="0" fontId="20" fillId="58" borderId="35" xfId="269" applyNumberFormat="1" applyFont="1" applyFill="1" applyBorder="1" applyAlignment="1">
      <alignment horizontal="center" vertical="center" wrapText="1"/>
    </xf>
    <xf numFmtId="0" fontId="20" fillId="58" borderId="30" xfId="269" applyNumberFormat="1" applyFont="1" applyFill="1" applyBorder="1" applyAlignment="1">
      <alignment horizontal="center" vertical="center" wrapText="1"/>
    </xf>
    <xf numFmtId="0" fontId="20" fillId="58" borderId="30" xfId="269" applyNumberFormat="1" applyFont="1" applyFill="1" applyBorder="1" applyAlignment="1">
      <alignment horizontal="center" vertical="center"/>
    </xf>
    <xf numFmtId="0" fontId="22" fillId="62" borderId="26" xfId="269" applyNumberFormat="1" applyFont="1" applyFill="1" applyBorder="1" applyAlignment="1">
      <alignment horizontal="left" vertical="center" wrapText="1"/>
    </xf>
    <xf numFmtId="0" fontId="22" fillId="62" borderId="57" xfId="269" applyNumberFormat="1" applyFont="1" applyFill="1" applyBorder="1" applyAlignment="1">
      <alignment horizontal="left" vertical="center" wrapText="1"/>
    </xf>
    <xf numFmtId="1" fontId="26" fillId="0" borderId="70" xfId="271" applyNumberFormat="1" applyFont="1" applyBorder="1" applyAlignment="1">
      <alignment horizontal="center" vertical="center"/>
    </xf>
    <xf numFmtId="1" fontId="26" fillId="0" borderId="71" xfId="271" applyNumberFormat="1" applyFont="1" applyBorder="1" applyAlignment="1">
      <alignment horizontal="center" vertical="center"/>
    </xf>
    <xf numFmtId="1" fontId="26" fillId="0" borderId="72" xfId="271" applyNumberFormat="1" applyFont="1" applyBorder="1" applyAlignment="1">
      <alignment horizontal="center" vertical="center"/>
    </xf>
    <xf numFmtId="0" fontId="56" fillId="63" borderId="28" xfId="270" applyFont="1" applyFill="1" applyBorder="1" applyAlignment="1">
      <alignment vertical="center" wrapText="1"/>
    </xf>
    <xf numFmtId="0" fontId="56" fillId="63" borderId="35" xfId="270" applyFont="1" applyFill="1" applyBorder="1" applyAlignment="1">
      <alignment vertical="center" wrapText="1"/>
    </xf>
    <xf numFmtId="1" fontId="72" fillId="63" borderId="62" xfId="271" applyNumberFormat="1" applyFont="1" applyFill="1" applyBorder="1" applyAlignment="1">
      <alignment horizontal="center" vertical="center"/>
    </xf>
    <xf numFmtId="1" fontId="72" fillId="63" borderId="20" xfId="271" applyNumberFormat="1" applyFont="1" applyFill="1" applyBorder="1" applyAlignment="1">
      <alignment horizontal="center" vertical="center"/>
    </xf>
    <xf numFmtId="1" fontId="72" fillId="63" borderId="53" xfId="271" applyNumberFormat="1" applyFont="1" applyFill="1" applyBorder="1" applyAlignment="1">
      <alignment horizontal="center" vertical="center"/>
    </xf>
    <xf numFmtId="3" fontId="72" fillId="63" borderId="62" xfId="271" applyNumberFormat="1" applyFont="1" applyFill="1" applyBorder="1" applyAlignment="1">
      <alignment horizontal="center" vertical="center"/>
    </xf>
    <xf numFmtId="3" fontId="72" fillId="63" borderId="63" xfId="271" applyNumberFormat="1" applyFont="1" applyFill="1" applyBorder="1" applyAlignment="1">
      <alignment horizontal="center" vertical="center"/>
    </xf>
    <xf numFmtId="3" fontId="72" fillId="63" borderId="20" xfId="271" applyNumberFormat="1" applyFont="1" applyFill="1" applyBorder="1" applyAlignment="1">
      <alignment horizontal="center" vertical="center"/>
    </xf>
    <xf numFmtId="3" fontId="72" fillId="63" borderId="64" xfId="271" applyNumberFormat="1" applyFont="1" applyFill="1" applyBorder="1" applyAlignment="1">
      <alignment horizontal="center" vertical="center"/>
    </xf>
    <xf numFmtId="3" fontId="72" fillId="63" borderId="53" xfId="271" applyNumberFormat="1" applyFont="1" applyFill="1" applyBorder="1" applyAlignment="1">
      <alignment horizontal="center" vertical="center"/>
    </xf>
    <xf numFmtId="3" fontId="72" fillId="63" borderId="65" xfId="271" applyNumberFormat="1" applyFont="1" applyFill="1" applyBorder="1" applyAlignment="1">
      <alignment horizontal="center" vertical="center"/>
    </xf>
    <xf numFmtId="3" fontId="21" fillId="61" borderId="66" xfId="271" applyNumberFormat="1" applyFont="1" applyFill="1" applyBorder="1" applyAlignment="1">
      <alignment horizontal="center" vertical="center"/>
    </xf>
    <xf numFmtId="3" fontId="21" fillId="61" borderId="73" xfId="271" applyNumberFormat="1" applyFont="1" applyFill="1" applyBorder="1" applyAlignment="1">
      <alignment horizontal="center" vertical="center"/>
    </xf>
    <xf numFmtId="3" fontId="21" fillId="61" borderId="67" xfId="271" applyNumberFormat="1" applyFont="1" applyFill="1" applyBorder="1" applyAlignment="1">
      <alignment horizontal="center" vertical="center"/>
    </xf>
    <xf numFmtId="3" fontId="21" fillId="58" borderId="28" xfId="271" applyNumberFormat="1" applyFont="1" applyFill="1" applyBorder="1" applyAlignment="1">
      <alignment horizontal="center" vertical="center"/>
    </xf>
    <xf numFmtId="3" fontId="21" fillId="58" borderId="34" xfId="271" applyNumberFormat="1" applyFont="1" applyFill="1" applyBorder="1" applyAlignment="1">
      <alignment horizontal="center" vertical="center"/>
    </xf>
    <xf numFmtId="3" fontId="21" fillId="58" borderId="35" xfId="271" applyNumberFormat="1" applyFont="1" applyFill="1" applyBorder="1" applyAlignment="1">
      <alignment horizontal="center" vertical="center"/>
    </xf>
    <xf numFmtId="3" fontId="20" fillId="61" borderId="25" xfId="269" applyNumberFormat="1" applyFont="1" applyFill="1" applyBorder="1" applyAlignment="1">
      <alignment horizontal="center" vertical="center" wrapText="1"/>
    </xf>
    <xf numFmtId="3" fontId="20" fillId="61" borderId="45" xfId="269" applyNumberFormat="1" applyFont="1" applyFill="1" applyBorder="1" applyAlignment="1">
      <alignment horizontal="center" vertical="center" wrapText="1"/>
    </xf>
    <xf numFmtId="0" fontId="73" fillId="63" borderId="43" xfId="269" applyFont="1" applyFill="1" applyBorder="1" applyAlignment="1">
      <alignment horizontal="center" vertical="center"/>
    </xf>
    <xf numFmtId="0" fontId="73" fillId="63" borderId="51" xfId="269" applyFont="1" applyFill="1" applyBorder="1" applyAlignment="1">
      <alignment horizontal="center" vertical="center"/>
    </xf>
    <xf numFmtId="0" fontId="73" fillId="63" borderId="68" xfId="269" applyFont="1" applyFill="1" applyBorder="1" applyAlignment="1">
      <alignment horizontal="center" vertical="center"/>
    </xf>
    <xf numFmtId="3" fontId="25" fillId="63" borderId="66" xfId="269" applyNumberFormat="1" applyFont="1" applyFill="1" applyBorder="1" applyAlignment="1">
      <alignment horizontal="left" vertical="center"/>
    </xf>
    <xf numFmtId="3" fontId="25" fillId="63" borderId="67" xfId="269" applyNumberFormat="1" applyFont="1" applyFill="1" applyBorder="1" applyAlignment="1">
      <alignment horizontal="left" vertical="center"/>
    </xf>
    <xf numFmtId="3" fontId="25" fillId="63" borderId="25" xfId="269" applyNumberFormat="1" applyFont="1" applyFill="1" applyBorder="1" applyAlignment="1">
      <alignment horizontal="left" vertical="center"/>
    </xf>
    <xf numFmtId="3" fontId="25" fillId="63" borderId="37" xfId="269" applyNumberFormat="1" applyFont="1" applyFill="1" applyBorder="1" applyAlignment="1">
      <alignment horizontal="left" vertical="center"/>
    </xf>
    <xf numFmtId="3" fontId="20" fillId="61" borderId="30" xfId="269" applyNumberFormat="1" applyFont="1" applyFill="1" applyBorder="1" applyAlignment="1">
      <alignment horizontal="center" vertical="center"/>
    </xf>
    <xf numFmtId="3" fontId="20" fillId="61" borderId="30" xfId="269" applyNumberFormat="1" applyFont="1" applyFill="1" applyBorder="1" applyAlignment="1">
      <alignment horizontal="center" vertical="center" wrapText="1"/>
    </xf>
    <xf numFmtId="3" fontId="20" fillId="61" borderId="27" xfId="269" applyNumberFormat="1" applyFont="1" applyFill="1" applyBorder="1" applyAlignment="1">
      <alignment horizontal="center" vertical="center" wrapText="1"/>
    </xf>
    <xf numFmtId="0" fontId="22" fillId="62" borderId="25" xfId="269" applyNumberFormat="1" applyFont="1" applyFill="1" applyBorder="1" applyAlignment="1">
      <alignment horizontal="left" vertical="center" wrapText="1"/>
    </xf>
    <xf numFmtId="0" fontId="22" fillId="62" borderId="45" xfId="269" applyNumberFormat="1" applyFont="1" applyFill="1" applyBorder="1" applyAlignment="1">
      <alignment horizontal="left" vertical="center" wrapText="1"/>
    </xf>
    <xf numFmtId="0" fontId="19" fillId="0" borderId="52" xfId="269" applyFont="1" applyBorder="1" applyAlignment="1">
      <alignment horizontal="center" vertical="center" wrapText="1"/>
    </xf>
    <xf numFmtId="1" fontId="21" fillId="63" borderId="43" xfId="271" applyNumberFormat="1" applyFont="1" applyFill="1" applyBorder="1" applyAlignment="1">
      <alignment horizontal="center" vertical="center"/>
    </xf>
    <xf numFmtId="1" fontId="21" fillId="63" borderId="51" xfId="271" applyNumberFormat="1" applyFont="1" applyFill="1" applyBorder="1" applyAlignment="1">
      <alignment horizontal="center" vertical="center"/>
    </xf>
    <xf numFmtId="1" fontId="21" fillId="63" borderId="68" xfId="271" applyNumberFormat="1" applyFont="1" applyFill="1" applyBorder="1" applyAlignment="1">
      <alignment horizontal="center" vertical="center"/>
    </xf>
    <xf numFmtId="3" fontId="21" fillId="63" borderId="62" xfId="271" applyNumberFormat="1" applyFont="1" applyFill="1" applyBorder="1" applyAlignment="1">
      <alignment horizontal="center" vertical="center"/>
    </xf>
    <xf numFmtId="3" fontId="21" fillId="63" borderId="63" xfId="271" applyNumberFormat="1" applyFont="1" applyFill="1" applyBorder="1" applyAlignment="1">
      <alignment horizontal="center" vertical="center"/>
    </xf>
    <xf numFmtId="3" fontId="21" fillId="63" borderId="20" xfId="271" applyNumberFormat="1" applyFont="1" applyFill="1" applyBorder="1" applyAlignment="1">
      <alignment horizontal="center" vertical="center"/>
    </xf>
    <xf numFmtId="3" fontId="21" fillId="63" borderId="64" xfId="271" applyNumberFormat="1" applyFont="1" applyFill="1" applyBorder="1" applyAlignment="1">
      <alignment horizontal="center" vertical="center"/>
    </xf>
    <xf numFmtId="3" fontId="21" fillId="63" borderId="53" xfId="271" applyNumberFormat="1" applyFont="1" applyFill="1" applyBorder="1" applyAlignment="1">
      <alignment horizontal="center" vertical="center"/>
    </xf>
    <xf numFmtId="3" fontId="21" fillId="63" borderId="65" xfId="271" applyNumberFormat="1" applyFont="1" applyFill="1" applyBorder="1" applyAlignment="1">
      <alignment horizontal="center" vertical="center"/>
    </xf>
    <xf numFmtId="3" fontId="21" fillId="47" borderId="28" xfId="271" applyNumberFormat="1" applyFont="1" applyFill="1" applyBorder="1" applyAlignment="1">
      <alignment horizontal="center" vertical="center"/>
    </xf>
    <xf numFmtId="3" fontId="21" fillId="47" borderId="34" xfId="271" applyNumberFormat="1" applyFont="1" applyFill="1" applyBorder="1" applyAlignment="1">
      <alignment horizontal="center" vertical="center"/>
    </xf>
    <xf numFmtId="3" fontId="21" fillId="47" borderId="35" xfId="271" applyNumberFormat="1" applyFont="1" applyFill="1" applyBorder="1" applyAlignment="1">
      <alignment horizontal="center" vertical="center"/>
    </xf>
    <xf numFmtId="3" fontId="21" fillId="48" borderId="28" xfId="271" applyNumberFormat="1" applyFont="1" applyFill="1" applyBorder="1" applyAlignment="1">
      <alignment horizontal="center" vertical="center"/>
    </xf>
    <xf numFmtId="3" fontId="21" fillId="48" borderId="34" xfId="271" applyNumberFormat="1" applyFont="1" applyFill="1" applyBorder="1" applyAlignment="1">
      <alignment horizontal="center" vertical="center"/>
    </xf>
    <xf numFmtId="3" fontId="21" fillId="48" borderId="35" xfId="271" applyNumberFormat="1" applyFont="1" applyFill="1" applyBorder="1" applyAlignment="1">
      <alignment horizontal="center" vertical="center"/>
    </xf>
    <xf numFmtId="3" fontId="21" fillId="52" borderId="28" xfId="271" applyNumberFormat="1" applyFont="1" applyFill="1" applyBorder="1" applyAlignment="1">
      <alignment horizontal="center" vertical="center"/>
    </xf>
    <xf numFmtId="3" fontId="21" fillId="52" borderId="34" xfId="271" applyNumberFormat="1" applyFont="1" applyFill="1" applyBorder="1" applyAlignment="1">
      <alignment horizontal="center" vertical="center"/>
    </xf>
    <xf numFmtId="3" fontId="21" fillId="52" borderId="35" xfId="271" applyNumberFormat="1" applyFont="1" applyFill="1" applyBorder="1" applyAlignment="1">
      <alignment horizontal="center" vertical="center"/>
    </xf>
    <xf numFmtId="3" fontId="21" fillId="57" borderId="28" xfId="271" applyNumberFormat="1" applyFont="1" applyFill="1" applyBorder="1" applyAlignment="1">
      <alignment horizontal="center" vertical="center"/>
    </xf>
    <xf numFmtId="3" fontId="21" fillId="57" borderId="34" xfId="271" applyNumberFormat="1" applyFont="1" applyFill="1" applyBorder="1" applyAlignment="1">
      <alignment horizontal="center" vertical="center"/>
    </xf>
    <xf numFmtId="3" fontId="21" fillId="57" borderId="35" xfId="271" applyNumberFormat="1" applyFont="1" applyFill="1" applyBorder="1" applyAlignment="1">
      <alignment horizontal="center" vertical="center"/>
    </xf>
    <xf numFmtId="3" fontId="21" fillId="53" borderId="28" xfId="271" applyNumberFormat="1" applyFont="1" applyFill="1" applyBorder="1" applyAlignment="1">
      <alignment horizontal="center" vertical="center"/>
    </xf>
    <xf numFmtId="3" fontId="21" fillId="53" borderId="34" xfId="271" applyNumberFormat="1" applyFont="1" applyFill="1" applyBorder="1" applyAlignment="1">
      <alignment horizontal="center" vertical="center"/>
    </xf>
    <xf numFmtId="3" fontId="21" fillId="53" borderId="35" xfId="271" applyNumberFormat="1" applyFont="1" applyFill="1" applyBorder="1" applyAlignment="1">
      <alignment horizontal="center" vertical="center"/>
    </xf>
    <xf numFmtId="3" fontId="22" fillId="63" borderId="25" xfId="269" applyNumberFormat="1" applyFont="1" applyFill="1" applyBorder="1" applyAlignment="1">
      <alignment horizontal="left" vertical="center" wrapText="1"/>
    </xf>
    <xf numFmtId="3" fontId="22" fillId="63" borderId="37" xfId="269" applyNumberFormat="1" applyFont="1" applyFill="1" applyBorder="1" applyAlignment="1">
      <alignment horizontal="left" vertical="center" wrapText="1"/>
    </xf>
    <xf numFmtId="3" fontId="22" fillId="63" borderId="25" xfId="269" applyNumberFormat="1" applyFont="1" applyFill="1" applyBorder="1" applyAlignment="1">
      <alignment horizontal="left" vertical="center"/>
    </xf>
    <xf numFmtId="3" fontId="22" fillId="63" borderId="37" xfId="269" applyNumberFormat="1" applyFont="1" applyFill="1" applyBorder="1" applyAlignment="1">
      <alignment horizontal="left" vertical="center"/>
    </xf>
    <xf numFmtId="3" fontId="22" fillId="63" borderId="26" xfId="269" applyNumberFormat="1" applyFont="1" applyFill="1" applyBorder="1" applyAlignment="1">
      <alignment horizontal="left" vertical="center" wrapText="1"/>
    </xf>
    <xf numFmtId="3" fontId="22" fillId="63" borderId="69" xfId="269" applyNumberFormat="1" applyFont="1" applyFill="1" applyBorder="1" applyAlignment="1">
      <alignment horizontal="left" vertical="center" wrapText="1"/>
    </xf>
    <xf numFmtId="0" fontId="77" fillId="0" borderId="70" xfId="269" applyFont="1" applyFill="1" applyBorder="1" applyAlignment="1">
      <alignment horizontal="center" vertical="center"/>
    </xf>
    <xf numFmtId="0" fontId="77" fillId="0" borderId="71" xfId="269" applyFont="1" applyFill="1" applyBorder="1" applyAlignment="1">
      <alignment horizontal="center" vertical="center"/>
    </xf>
    <xf numFmtId="0" fontId="77" fillId="0" borderId="72" xfId="269" applyFont="1" applyFill="1" applyBorder="1" applyAlignment="1">
      <alignment horizontal="center" vertical="center"/>
    </xf>
    <xf numFmtId="0" fontId="20" fillId="58" borderId="36" xfId="269" applyNumberFormat="1" applyFont="1" applyFill="1" applyBorder="1" applyAlignment="1">
      <alignment horizontal="center" vertical="center"/>
    </xf>
    <xf numFmtId="3" fontId="25" fillId="63" borderId="26" xfId="269" applyNumberFormat="1" applyFont="1" applyFill="1" applyBorder="1" applyAlignment="1">
      <alignment vertical="center"/>
    </xf>
    <xf numFmtId="3" fontId="25" fillId="63" borderId="57" xfId="269" applyNumberFormat="1" applyFont="1" applyFill="1" applyBorder="1" applyAlignment="1">
      <alignment vertical="center"/>
    </xf>
    <xf numFmtId="0" fontId="19" fillId="0" borderId="70" xfId="269" applyFont="1" applyBorder="1" applyAlignment="1">
      <alignment horizontal="center"/>
    </xf>
    <xf numFmtId="0" fontId="19" fillId="0" borderId="71" xfId="269" applyFont="1" applyBorder="1" applyAlignment="1">
      <alignment horizontal="center"/>
    </xf>
    <xf numFmtId="0" fontId="19" fillId="0" borderId="72" xfId="269" applyFont="1" applyBorder="1" applyAlignment="1">
      <alignment horizontal="center"/>
    </xf>
    <xf numFmtId="3" fontId="25" fillId="58" borderId="28" xfId="269" applyNumberFormat="1" applyFont="1" applyFill="1" applyBorder="1" applyAlignment="1">
      <alignment horizontal="center" vertical="center"/>
    </xf>
    <xf numFmtId="3" fontId="25" fillId="58" borderId="34" xfId="269" applyNumberFormat="1" applyFont="1" applyFill="1" applyBorder="1" applyAlignment="1">
      <alignment horizontal="center" vertical="center"/>
    </xf>
    <xf numFmtId="3" fontId="25" fillId="58" borderId="35" xfId="269" applyNumberFormat="1" applyFont="1" applyFill="1" applyBorder="1" applyAlignment="1">
      <alignment horizontal="center" vertical="center"/>
    </xf>
    <xf numFmtId="3" fontId="25" fillId="63" borderId="26" xfId="269" applyNumberFormat="1" applyFont="1" applyFill="1" applyBorder="1" applyAlignment="1">
      <alignment horizontal="left" vertical="center"/>
    </xf>
    <xf numFmtId="3" fontId="25" fillId="63" borderId="38" xfId="269" applyNumberFormat="1" applyFont="1" applyFill="1" applyBorder="1" applyAlignment="1">
      <alignment horizontal="left" vertical="center"/>
    </xf>
    <xf numFmtId="3" fontId="20" fillId="61" borderId="36" xfId="269" applyNumberFormat="1" applyFont="1" applyFill="1" applyBorder="1" applyAlignment="1">
      <alignment horizontal="center" vertical="center" wrapText="1"/>
    </xf>
    <xf numFmtId="3" fontId="20" fillId="61" borderId="33" xfId="269" applyNumberFormat="1" applyFont="1" applyFill="1" applyBorder="1" applyAlignment="1">
      <alignment horizontal="center" vertical="center" wrapText="1"/>
    </xf>
    <xf numFmtId="3" fontId="20" fillId="58" borderId="22"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xf>
    <xf numFmtId="3" fontId="20" fillId="58" borderId="30" xfId="269" applyNumberFormat="1" applyFont="1" applyFill="1" applyBorder="1" applyAlignment="1">
      <alignment horizontal="center" vertical="center" wrapText="1" shrinkToFit="1"/>
    </xf>
    <xf numFmtId="3" fontId="20" fillId="58" borderId="27" xfId="269" applyNumberFormat="1" applyFont="1" applyFill="1" applyBorder="1" applyAlignment="1">
      <alignment horizontal="center" vertical="center" wrapText="1" shrinkToFit="1"/>
    </xf>
    <xf numFmtId="0" fontId="21" fillId="62" borderId="28" xfId="271" applyNumberFormat="1" applyFont="1" applyFill="1" applyBorder="1" applyAlignment="1">
      <alignment horizontal="center" vertical="center" wrapText="1"/>
    </xf>
    <xf numFmtId="0" fontId="21" fillId="62" borderId="34" xfId="271" applyNumberFormat="1" applyFont="1" applyFill="1" applyBorder="1" applyAlignment="1">
      <alignment horizontal="center" vertical="center" wrapText="1"/>
    </xf>
    <xf numFmtId="0" fontId="21" fillId="62" borderId="22" xfId="271" applyNumberFormat="1" applyFont="1" applyFill="1" applyBorder="1" applyAlignment="1">
      <alignment horizontal="center" vertical="center" wrapText="1"/>
    </xf>
    <xf numFmtId="0" fontId="21" fillId="62" borderId="30" xfId="271" applyNumberFormat="1" applyFont="1" applyFill="1" applyBorder="1" applyAlignment="1">
      <alignment horizontal="center" vertical="center" wrapText="1"/>
    </xf>
    <xf numFmtId="0" fontId="22" fillId="0" borderId="31" xfId="268" applyFont="1" applyBorder="1" applyAlignment="1">
      <alignment horizontal="center" vertical="center" wrapText="1"/>
    </xf>
    <xf numFmtId="0" fontId="22" fillId="0" borderId="49" xfId="268" applyFont="1" applyBorder="1" applyAlignment="1">
      <alignment horizontal="center" vertical="center" wrapText="1"/>
    </xf>
    <xf numFmtId="0" fontId="22" fillId="0" borderId="37" xfId="268" applyFont="1" applyBorder="1" applyAlignment="1">
      <alignment horizontal="center" vertical="center" wrapText="1"/>
    </xf>
    <xf numFmtId="0" fontId="22" fillId="0" borderId="32" xfId="268" applyFont="1" applyBorder="1" applyAlignment="1">
      <alignment horizontal="center" vertical="center" wrapText="1"/>
    </xf>
    <xf numFmtId="0" fontId="22" fillId="0" borderId="50" xfId="268" applyFont="1" applyBorder="1" applyAlignment="1">
      <alignment horizontal="center" vertical="center" wrapText="1"/>
    </xf>
    <xf numFmtId="0" fontId="22" fillId="0" borderId="38" xfId="268" applyFont="1" applyBorder="1" applyAlignment="1">
      <alignment horizontal="center" vertical="center" wrapText="1"/>
    </xf>
    <xf numFmtId="0" fontId="56" fillId="63" borderId="22" xfId="270" applyFont="1" applyFill="1" applyBorder="1" applyAlignment="1">
      <alignment vertical="center" wrapText="1"/>
    </xf>
    <xf numFmtId="0" fontId="56" fillId="63" borderId="36" xfId="270" applyFont="1" applyFill="1" applyBorder="1" applyAlignment="1">
      <alignment vertical="center" wrapText="1"/>
    </xf>
    <xf numFmtId="2" fontId="56" fillId="63" borderId="22" xfId="270" applyNumberFormat="1" applyFont="1" applyFill="1" applyBorder="1" applyAlignment="1">
      <alignment vertical="center" textRotation="90" wrapText="1"/>
    </xf>
    <xf numFmtId="2" fontId="56" fillId="63" borderId="23" xfId="270" applyNumberFormat="1" applyFont="1" applyFill="1" applyBorder="1" applyAlignment="1">
      <alignment vertical="center" textRotation="90" wrapText="1"/>
    </xf>
    <xf numFmtId="0" fontId="25" fillId="0" borderId="66" xfId="268" applyFont="1" applyBorder="1" applyAlignment="1">
      <alignment horizontal="center" vertical="center"/>
    </xf>
    <xf numFmtId="0" fontId="25" fillId="0" borderId="73" xfId="268" applyFont="1" applyBorder="1" applyAlignment="1">
      <alignment horizontal="center" vertical="center"/>
    </xf>
    <xf numFmtId="0" fontId="25" fillId="0" borderId="67" xfId="268" applyFont="1" applyBorder="1" applyAlignment="1">
      <alignment horizontal="center" vertical="center"/>
    </xf>
    <xf numFmtId="0" fontId="73" fillId="63" borderId="62" xfId="269" applyFont="1" applyFill="1" applyBorder="1" applyAlignment="1">
      <alignment horizontal="center" vertical="center"/>
    </xf>
    <xf numFmtId="0" fontId="73" fillId="63" borderId="20" xfId="269" applyFont="1" applyFill="1" applyBorder="1" applyAlignment="1">
      <alignment horizontal="center" vertical="center"/>
    </xf>
    <xf numFmtId="0" fontId="73" fillId="63" borderId="53" xfId="269" applyFont="1" applyFill="1" applyBorder="1" applyAlignment="1">
      <alignment horizontal="center" vertical="center"/>
    </xf>
    <xf numFmtId="3" fontId="75" fillId="63" borderId="66" xfId="252" applyNumberFormat="1" applyFont="1" applyFill="1" applyBorder="1" applyAlignment="1">
      <alignment horizontal="center" vertical="center" wrapText="1"/>
    </xf>
    <xf numFmtId="3" fontId="75" fillId="63" borderId="41" xfId="252" applyNumberFormat="1" applyFont="1" applyFill="1" applyBorder="1" applyAlignment="1">
      <alignment horizontal="center" vertical="center" wrapText="1"/>
    </xf>
    <xf numFmtId="3" fontId="75" fillId="63" borderId="26" xfId="252" applyNumberFormat="1" applyFont="1" applyFill="1" applyBorder="1" applyAlignment="1">
      <alignment horizontal="center" vertical="center" wrapText="1"/>
    </xf>
    <xf numFmtId="3" fontId="75" fillId="63" borderId="57" xfId="252" applyNumberFormat="1" applyFont="1" applyFill="1" applyBorder="1" applyAlignment="1">
      <alignment horizontal="center" vertical="center" wrapText="1"/>
    </xf>
    <xf numFmtId="3" fontId="25" fillId="61" borderId="29" xfId="269" applyNumberFormat="1" applyFont="1" applyFill="1" applyBorder="1" applyAlignment="1">
      <alignment horizontal="center" vertical="center"/>
    </xf>
    <xf numFmtId="3" fontId="25" fillId="61" borderId="73" xfId="269" applyNumberFormat="1" applyFont="1" applyFill="1" applyBorder="1" applyAlignment="1">
      <alignment horizontal="center" vertical="center"/>
    </xf>
    <xf numFmtId="3" fontId="25" fillId="61" borderId="67" xfId="269" applyNumberFormat="1" applyFont="1" applyFill="1" applyBorder="1" applyAlignment="1">
      <alignment horizontal="center" vertical="center"/>
    </xf>
    <xf numFmtId="3" fontId="21" fillId="62" borderId="28" xfId="271" applyNumberFormat="1" applyFont="1" applyFill="1" applyBorder="1" applyAlignment="1">
      <alignment horizontal="center" vertical="center"/>
    </xf>
    <xf numFmtId="3" fontId="21" fillId="62" borderId="34" xfId="271" applyNumberFormat="1" applyFont="1" applyFill="1" applyBorder="1" applyAlignment="1">
      <alignment horizontal="center" vertical="center"/>
    </xf>
    <xf numFmtId="3" fontId="21" fillId="62" borderId="22" xfId="271" applyNumberFormat="1" applyFont="1" applyFill="1" applyBorder="1" applyAlignment="1">
      <alignment horizontal="center" vertical="center"/>
    </xf>
    <xf numFmtId="3" fontId="21" fillId="62" borderId="30" xfId="271" applyNumberFormat="1" applyFont="1" applyFill="1" applyBorder="1" applyAlignment="1">
      <alignment horizontal="center" vertical="center"/>
    </xf>
    <xf numFmtId="3" fontId="22" fillId="61" borderId="34" xfId="269" applyNumberFormat="1" applyFont="1" applyFill="1" applyBorder="1" applyAlignment="1">
      <alignment horizontal="center" vertical="center" wrapText="1"/>
    </xf>
    <xf numFmtId="3" fontId="20" fillId="58" borderId="34" xfId="269" applyNumberFormat="1" applyFont="1" applyFill="1" applyBorder="1" applyAlignment="1">
      <alignment horizontal="center" vertical="center" wrapText="1"/>
    </xf>
    <xf numFmtId="3" fontId="20" fillId="58" borderId="35" xfId="269" applyNumberFormat="1" applyFont="1" applyFill="1" applyBorder="1" applyAlignment="1">
      <alignment horizontal="center" vertical="center" wrapText="1"/>
    </xf>
    <xf numFmtId="3" fontId="21" fillId="62" borderId="26" xfId="271" applyNumberFormat="1" applyFont="1" applyFill="1" applyBorder="1" applyAlignment="1">
      <alignment horizontal="left" vertical="center" wrapText="1"/>
    </xf>
    <xf numFmtId="3" fontId="21" fillId="62" borderId="57" xfId="271" applyNumberFormat="1" applyFont="1" applyFill="1" applyBorder="1" applyAlignment="1">
      <alignment horizontal="left" vertical="center" wrapText="1"/>
    </xf>
    <xf numFmtId="0" fontId="92" fillId="56" borderId="30" xfId="270" applyFont="1" applyFill="1" applyBorder="1" applyAlignment="1">
      <alignment horizontal="center" vertical="center"/>
    </xf>
    <xf numFmtId="0" fontId="87" fillId="56" borderId="30" xfId="270" applyFont="1" applyFill="1" applyBorder="1" applyAlignment="1">
      <alignment horizontal="center" vertical="center"/>
    </xf>
    <xf numFmtId="0" fontId="104" fillId="56" borderId="30" xfId="270" applyFont="1" applyFill="1" applyBorder="1" applyAlignment="1">
      <alignment horizontal="center" vertical="center" wrapText="1"/>
    </xf>
    <xf numFmtId="0" fontId="87" fillId="56" borderId="31" xfId="270" applyFont="1" applyFill="1" applyBorder="1" applyAlignment="1">
      <alignment horizontal="center" vertical="center" wrapText="1"/>
    </xf>
    <xf numFmtId="0" fontId="87" fillId="56" borderId="49" xfId="270" applyFont="1" applyFill="1" applyBorder="1" applyAlignment="1">
      <alignment horizontal="center" vertical="center" wrapText="1"/>
    </xf>
    <xf numFmtId="0" fontId="87" fillId="56" borderId="45" xfId="270" applyFont="1" applyFill="1" applyBorder="1" applyAlignment="1">
      <alignment horizontal="center" vertical="center" wrapText="1"/>
    </xf>
    <xf numFmtId="0" fontId="94" fillId="56" borderId="30" xfId="270" applyFont="1" applyFill="1" applyBorder="1" applyAlignment="1">
      <alignment horizontal="center" vertical="center"/>
    </xf>
    <xf numFmtId="4" fontId="96" fillId="56" borderId="30" xfId="270" applyNumberFormat="1" applyFont="1" applyFill="1" applyBorder="1" applyAlignment="1">
      <alignment horizontal="center" vertical="center" wrapText="1"/>
    </xf>
    <xf numFmtId="4" fontId="58" fillId="56" borderId="30" xfId="270" applyNumberFormat="1" applyFont="1" applyFill="1" applyBorder="1" applyAlignment="1">
      <alignment horizontal="center" vertical="center" wrapText="1"/>
    </xf>
    <xf numFmtId="175" fontId="29" fillId="56" borderId="44" xfId="270" applyNumberFormat="1" applyFont="1" applyFill="1" applyBorder="1" applyAlignment="1">
      <alignment horizontal="center" vertical="center" wrapText="1"/>
    </xf>
    <xf numFmtId="175" fontId="29" fillId="56" borderId="40" xfId="270" applyNumberFormat="1" applyFont="1" applyFill="1" applyBorder="1" applyAlignment="1">
      <alignment horizontal="center" vertical="center" wrapText="1"/>
    </xf>
    <xf numFmtId="4" fontId="99" fillId="56" borderId="30" xfId="270" applyNumberFormat="1" applyFont="1" applyFill="1" applyBorder="1" applyAlignment="1">
      <alignment horizontal="center" vertical="center" wrapText="1"/>
    </xf>
    <xf numFmtId="4" fontId="82" fillId="56" borderId="30" xfId="257" applyNumberFormat="1" applyFont="1" applyFill="1" applyBorder="1" applyAlignment="1">
      <alignment horizontal="center" vertical="center"/>
    </xf>
    <xf numFmtId="4" fontId="81" fillId="56" borderId="30" xfId="0" applyNumberFormat="1" applyFont="1" applyFill="1" applyBorder="1" applyAlignment="1">
      <alignment horizontal="center" vertical="center"/>
    </xf>
    <xf numFmtId="1" fontId="62" fillId="56" borderId="58" xfId="270" applyNumberFormat="1" applyFont="1" applyFill="1" applyBorder="1" applyAlignment="1">
      <alignment horizontal="center" vertical="center" wrapText="1"/>
    </xf>
    <xf numFmtId="1" fontId="62" fillId="56" borderId="81" xfId="270" applyNumberFormat="1" applyFont="1" applyFill="1" applyBorder="1" applyAlignment="1">
      <alignment horizontal="center" vertical="center" wrapText="1"/>
    </xf>
    <xf numFmtId="1" fontId="62" fillId="56" borderId="55" xfId="270" applyNumberFormat="1" applyFont="1" applyFill="1" applyBorder="1" applyAlignment="1">
      <alignment horizontal="center" vertical="center" wrapText="1"/>
    </xf>
    <xf numFmtId="1" fontId="62" fillId="56" borderId="59" xfId="270" applyNumberFormat="1" applyFont="1" applyFill="1" applyBorder="1" applyAlignment="1">
      <alignment horizontal="center" vertical="center" wrapText="1"/>
    </xf>
    <xf numFmtId="1" fontId="62" fillId="56" borderId="80" xfId="270" applyNumberFormat="1" applyFont="1" applyFill="1" applyBorder="1" applyAlignment="1">
      <alignment horizontal="center" vertical="center" wrapText="1"/>
    </xf>
    <xf numFmtId="1" fontId="62" fillId="56" borderId="40" xfId="270" applyNumberFormat="1" applyFont="1" applyFill="1" applyBorder="1" applyAlignment="1">
      <alignment horizontal="center" vertical="center" wrapText="1"/>
    </xf>
    <xf numFmtId="174" fontId="62" fillId="56" borderId="44" xfId="270" applyNumberFormat="1" applyFont="1" applyFill="1" applyBorder="1" applyAlignment="1">
      <alignment horizontal="center" vertical="center" wrapText="1"/>
    </xf>
    <xf numFmtId="174" fontId="62" fillId="56" borderId="80" xfId="270" applyNumberFormat="1" applyFont="1" applyFill="1" applyBorder="1" applyAlignment="1">
      <alignment horizontal="center" vertical="center" wrapText="1"/>
    </xf>
    <xf numFmtId="174" fontId="62" fillId="56" borderId="40" xfId="270" applyNumberFormat="1" applyFont="1" applyFill="1" applyBorder="1" applyAlignment="1">
      <alignment horizontal="center" vertical="center" wrapText="1"/>
    </xf>
    <xf numFmtId="4" fontId="62" fillId="56" borderId="44" xfId="270" applyNumberFormat="1" applyFont="1" applyFill="1" applyBorder="1" applyAlignment="1">
      <alignment horizontal="center" vertical="center" wrapText="1"/>
    </xf>
    <xf numFmtId="4" fontId="62" fillId="56" borderId="80" xfId="270" applyNumberFormat="1" applyFont="1" applyFill="1" applyBorder="1" applyAlignment="1">
      <alignment horizontal="center" vertical="center" wrapText="1"/>
    </xf>
    <xf numFmtId="4" fontId="62" fillId="56" borderId="40" xfId="270" applyNumberFormat="1" applyFont="1" applyFill="1" applyBorder="1" applyAlignment="1">
      <alignment horizontal="center" vertical="center" wrapText="1"/>
    </xf>
    <xf numFmtId="4" fontId="62" fillId="56" borderId="48" xfId="270" applyNumberFormat="1" applyFont="1" applyFill="1" applyBorder="1" applyAlignment="1">
      <alignment horizontal="center" vertical="center" wrapText="1"/>
    </xf>
    <xf numFmtId="4" fontId="62" fillId="56" borderId="82" xfId="270" applyNumberFormat="1" applyFont="1" applyFill="1" applyBorder="1" applyAlignment="1">
      <alignment horizontal="center" vertical="center" wrapText="1"/>
    </xf>
    <xf numFmtId="4" fontId="62" fillId="56" borderId="42" xfId="270" applyNumberFormat="1" applyFont="1" applyFill="1" applyBorder="1" applyAlignment="1">
      <alignment horizontal="center" vertical="center" wrapText="1"/>
    </xf>
    <xf numFmtId="1" fontId="62" fillId="56" borderId="44" xfId="270" applyNumberFormat="1" applyFont="1" applyFill="1" applyBorder="1" applyAlignment="1">
      <alignment horizontal="center" vertical="center" wrapText="1"/>
    </xf>
    <xf numFmtId="0" fontId="106" fillId="0" borderId="31" xfId="270" applyFont="1" applyBorder="1" applyAlignment="1">
      <alignment horizontal="center" vertical="center" wrapText="1"/>
    </xf>
    <xf numFmtId="0" fontId="106" fillId="0" borderId="49" xfId="270" applyFont="1" applyBorder="1" applyAlignment="1">
      <alignment horizontal="center" vertical="center" wrapText="1"/>
    </xf>
    <xf numFmtId="0" fontId="106" fillId="0" borderId="45" xfId="270" applyFont="1" applyBorder="1" applyAlignment="1">
      <alignment horizontal="center" vertical="center" wrapText="1"/>
    </xf>
    <xf numFmtId="0" fontId="100" fillId="56" borderId="0" xfId="270" applyFont="1" applyFill="1" applyBorder="1" applyAlignment="1">
      <alignment horizontal="center" vertical="center" wrapText="1"/>
    </xf>
    <xf numFmtId="4" fontId="18" fillId="0" borderId="0" xfId="270" applyNumberFormat="1" applyAlignment="1">
      <alignment horizontal="center" vertical="center"/>
    </xf>
    <xf numFmtId="0" fontId="18" fillId="0" borderId="0" xfId="270" applyAlignment="1">
      <alignment horizontal="center" vertical="center"/>
    </xf>
    <xf numFmtId="3" fontId="94" fillId="56" borderId="30" xfId="270" applyNumberFormat="1" applyFont="1" applyFill="1" applyBorder="1" applyAlignment="1">
      <alignment horizontal="center" vertical="center" textRotation="90" wrapText="1"/>
    </xf>
    <xf numFmtId="0" fontId="99" fillId="56" borderId="30" xfId="270" applyFont="1" applyFill="1" applyBorder="1" applyAlignment="1">
      <alignment horizontal="center" vertical="center"/>
    </xf>
    <xf numFmtId="0" fontId="103" fillId="0" borderId="0" xfId="270" applyFont="1"/>
    <xf numFmtId="3" fontId="99" fillId="56" borderId="30" xfId="270" applyNumberFormat="1" applyFont="1" applyFill="1" applyBorder="1" applyAlignment="1">
      <alignment horizontal="center" vertical="center" textRotation="90" wrapText="1"/>
    </xf>
    <xf numFmtId="2" fontId="99" fillId="56" borderId="30" xfId="270" applyNumberFormat="1" applyFont="1" applyFill="1" applyBorder="1" applyAlignment="1">
      <alignment horizontal="center" vertical="center" wrapText="1"/>
    </xf>
    <xf numFmtId="0" fontId="93" fillId="56" borderId="30" xfId="257" applyFont="1" applyFill="1" applyBorder="1" applyAlignment="1">
      <alignment horizontal="center" vertical="center" wrapText="1"/>
    </xf>
    <xf numFmtId="0" fontId="93" fillId="56" borderId="30" xfId="270" applyFont="1" applyFill="1" applyBorder="1" applyAlignment="1">
      <alignment horizontal="center" vertical="center" wrapText="1"/>
    </xf>
    <xf numFmtId="0" fontId="97" fillId="56" borderId="30" xfId="0" applyFont="1" applyFill="1" applyBorder="1" applyAlignment="1">
      <alignment horizontal="center" vertical="center"/>
    </xf>
    <xf numFmtId="0" fontId="110" fillId="0" borderId="0" xfId="270" applyFont="1" applyAlignment="1">
      <alignment vertical="center"/>
    </xf>
    <xf numFmtId="0" fontId="111" fillId="0" borderId="0" xfId="270" applyFont="1" applyAlignment="1">
      <alignment vertical="center"/>
    </xf>
    <xf numFmtId="0" fontId="112" fillId="56" borderId="30" xfId="270" applyFont="1" applyFill="1" applyBorder="1" applyAlignment="1">
      <alignment horizontal="center" vertical="center"/>
    </xf>
    <xf numFmtId="0" fontId="112" fillId="56" borderId="30" xfId="270" applyFont="1" applyFill="1" applyBorder="1" applyAlignment="1">
      <alignment horizontal="center" vertical="center"/>
    </xf>
    <xf numFmtId="0" fontId="112" fillId="56" borderId="30" xfId="270" applyFont="1" applyFill="1" applyBorder="1" applyAlignment="1">
      <alignment horizontal="center" vertical="center" wrapText="1"/>
    </xf>
    <xf numFmtId="4" fontId="112" fillId="56" borderId="30" xfId="270" applyNumberFormat="1" applyFont="1" applyFill="1" applyBorder="1" applyAlignment="1">
      <alignment horizontal="center" vertical="center" wrapText="1"/>
    </xf>
    <xf numFmtId="0" fontId="112" fillId="56" borderId="30" xfId="270" applyFont="1" applyFill="1" applyBorder="1" applyAlignment="1">
      <alignment horizontal="center" vertical="center" wrapText="1"/>
    </xf>
    <xf numFmtId="2" fontId="94" fillId="56" borderId="45" xfId="316" applyNumberFormat="1" applyFont="1" applyFill="1" applyBorder="1" applyAlignment="1">
      <alignment horizontal="center" vertical="center"/>
    </xf>
    <xf numFmtId="4" fontId="28" fillId="56" borderId="55" xfId="270" applyNumberFormat="1" applyFont="1" applyFill="1" applyBorder="1" applyAlignment="1">
      <alignment horizontal="center" vertical="center" wrapText="1"/>
    </xf>
    <xf numFmtId="4" fontId="28" fillId="56" borderId="40" xfId="270" applyNumberFormat="1" applyFont="1" applyFill="1" applyBorder="1" applyAlignment="1">
      <alignment horizontal="center" vertical="center" wrapText="1"/>
    </xf>
    <xf numFmtId="0" fontId="113" fillId="56" borderId="30" xfId="270" applyFont="1" applyFill="1" applyBorder="1" applyAlignment="1">
      <alignment horizontal="center" vertical="center"/>
    </xf>
  </cellXfs>
  <cellStyles count="317">
    <cellStyle name="%20 - Vurgu1 2" xfId="33"/>
    <cellStyle name="%20 - Vurgu1 2 2" xfId="34"/>
    <cellStyle name="%20 - Vurgu1 2 2 2" xfId="35"/>
    <cellStyle name="%20 - Vurgu1 2 3" xfId="36"/>
    <cellStyle name="%20 - Vurgu1 3" xfId="37"/>
    <cellStyle name="%20 - Vurgu1 3 2" xfId="38"/>
    <cellStyle name="%20 - Vurgu1 3 3" xfId="39"/>
    <cellStyle name="%20 - Vurgu1 4" xfId="40"/>
    <cellStyle name="%20 - Vurgu2 2" xfId="41"/>
    <cellStyle name="%20 - Vurgu2 2 2" xfId="42"/>
    <cellStyle name="%20 - Vurgu2 2 2 2" xfId="43"/>
    <cellStyle name="%20 - Vurgu2 2 3" xfId="44"/>
    <cellStyle name="%20 - Vurgu2 3" xfId="45"/>
    <cellStyle name="%20 - Vurgu2 3 2" xfId="46"/>
    <cellStyle name="%20 - Vurgu2 3 3" xfId="47"/>
    <cellStyle name="%20 - Vurgu2 4" xfId="48"/>
    <cellStyle name="%20 - Vurgu3 2" xfId="49"/>
    <cellStyle name="%20 - Vurgu3 2 2" xfId="50"/>
    <cellStyle name="%20 - Vurgu3 2 2 2" xfId="51"/>
    <cellStyle name="%20 - Vurgu3 2 3" xfId="52"/>
    <cellStyle name="%20 - Vurgu3 3" xfId="53"/>
    <cellStyle name="%20 - Vurgu3 3 2" xfId="54"/>
    <cellStyle name="%20 - Vurgu3 3 3" xfId="55"/>
    <cellStyle name="%20 - Vurgu3 4" xfId="56"/>
    <cellStyle name="%20 - Vurgu4 2" xfId="57"/>
    <cellStyle name="%20 - Vurgu4 2 2" xfId="58"/>
    <cellStyle name="%20 - Vurgu4 2 2 2" xfId="59"/>
    <cellStyle name="%20 - Vurgu4 2 3" xfId="60"/>
    <cellStyle name="%20 - Vurgu4 3" xfId="61"/>
    <cellStyle name="%20 - Vurgu4 3 2" xfId="62"/>
    <cellStyle name="%20 - Vurgu4 3 3" xfId="63"/>
    <cellStyle name="%20 - Vurgu4 4" xfId="64"/>
    <cellStyle name="%20 - Vurgu5" xfId="26" builtinId="46" customBuiltin="1"/>
    <cellStyle name="%20 - Vurgu5 2" xfId="65"/>
    <cellStyle name="%20 - Vurgu5 2 2" xfId="66"/>
    <cellStyle name="%20 - Vurgu5 2 2 2" xfId="67"/>
    <cellStyle name="%20 - Vurgu5 2 3" xfId="68"/>
    <cellStyle name="%20 - Vurgu5 3" xfId="69"/>
    <cellStyle name="%20 - Vurgu5 3 2" xfId="70"/>
    <cellStyle name="%20 - Vurgu5 3 3" xfId="71"/>
    <cellStyle name="%20 - Vurgu6" xfId="30" builtinId="50" customBuiltin="1"/>
    <cellStyle name="%20 - Vurgu6 2" xfId="72"/>
    <cellStyle name="%20 - Vurgu6 2 2" xfId="73"/>
    <cellStyle name="%20 - Vurgu6 2 2 2" xfId="74"/>
    <cellStyle name="%20 - Vurgu6 2 3" xfId="75"/>
    <cellStyle name="%20 - Vurgu6 3" xfId="76"/>
    <cellStyle name="%20 - Vurgu6 3 2" xfId="77"/>
    <cellStyle name="%20 - Vurgu6 3 3" xfId="78"/>
    <cellStyle name="%40 - Vurgu1" xfId="17" builtinId="31" customBuiltin="1"/>
    <cellStyle name="%40 - Vurgu1 2" xfId="79"/>
    <cellStyle name="%40 - Vurgu1 2 2" xfId="80"/>
    <cellStyle name="%40 - Vurgu1 2 2 2" xfId="81"/>
    <cellStyle name="%40 - Vurgu1 2 3" xfId="82"/>
    <cellStyle name="%40 - Vurgu1 3" xfId="83"/>
    <cellStyle name="%40 - Vurgu1 3 2" xfId="84"/>
    <cellStyle name="%40 - Vurgu1 3 3" xfId="85"/>
    <cellStyle name="%40 - Vurgu2" xfId="20" builtinId="35" customBuiltin="1"/>
    <cellStyle name="%40 - Vurgu2 2" xfId="86"/>
    <cellStyle name="%40 - Vurgu2 2 2" xfId="87"/>
    <cellStyle name="%40 - Vurgu2 2 2 2" xfId="88"/>
    <cellStyle name="%40 - Vurgu2 2 3" xfId="89"/>
    <cellStyle name="%40 - Vurgu2 3" xfId="90"/>
    <cellStyle name="%40 - Vurgu2 3 2" xfId="91"/>
    <cellStyle name="%40 - Vurgu2 3 3" xfId="92"/>
    <cellStyle name="%40 - Vurgu3 2" xfId="93"/>
    <cellStyle name="%40 - Vurgu3 2 2" xfId="94"/>
    <cellStyle name="%40 - Vurgu3 2 2 2" xfId="95"/>
    <cellStyle name="%40 - Vurgu3 2 3" xfId="96"/>
    <cellStyle name="%40 - Vurgu3 3" xfId="97"/>
    <cellStyle name="%40 - Vurgu3 3 2" xfId="98"/>
    <cellStyle name="%40 - Vurgu3 3 3" xfId="99"/>
    <cellStyle name="%40 - Vurgu3 4" xfId="100"/>
    <cellStyle name="%40 - Vurgu4" xfId="24" builtinId="43" customBuiltin="1"/>
    <cellStyle name="%40 - Vurgu4 2" xfId="101"/>
    <cellStyle name="%40 - Vurgu4 2 2" xfId="102"/>
    <cellStyle name="%40 - Vurgu4 2 2 2" xfId="103"/>
    <cellStyle name="%40 - Vurgu4 2 3" xfId="104"/>
    <cellStyle name="%40 - Vurgu4 3" xfId="105"/>
    <cellStyle name="%40 - Vurgu4 3 2" xfId="106"/>
    <cellStyle name="%40 - Vurgu4 3 3" xfId="107"/>
    <cellStyle name="%40 - Vurgu5" xfId="27" builtinId="47" customBuiltin="1"/>
    <cellStyle name="%40 - Vurgu5 2" xfId="108"/>
    <cellStyle name="%40 - Vurgu5 2 2" xfId="109"/>
    <cellStyle name="%40 - Vurgu5 2 2 2" xfId="110"/>
    <cellStyle name="%40 - Vurgu5 2 3" xfId="111"/>
    <cellStyle name="%40 - Vurgu5 3" xfId="112"/>
    <cellStyle name="%40 - Vurgu5 3 2" xfId="113"/>
    <cellStyle name="%40 - Vurgu5 3 3" xfId="114"/>
    <cellStyle name="%40 - Vurgu6" xfId="31" builtinId="51" customBuiltin="1"/>
    <cellStyle name="%40 - Vurgu6 2" xfId="115"/>
    <cellStyle name="%40 - Vurgu6 2 2" xfId="116"/>
    <cellStyle name="%40 - Vurgu6 2 2 2" xfId="117"/>
    <cellStyle name="%40 - Vurgu6 2 3" xfId="118"/>
    <cellStyle name="%40 - Vurgu6 3" xfId="119"/>
    <cellStyle name="%40 - Vurgu6 3 2" xfId="120"/>
    <cellStyle name="%40 - Vurgu6 3 3" xfId="121"/>
    <cellStyle name="%60 - Vurgu1" xfId="18" builtinId="32" customBuiltin="1"/>
    <cellStyle name="%60 - Vurgu1 2" xfId="122"/>
    <cellStyle name="%60 - Vurgu1 2 2" xfId="123"/>
    <cellStyle name="%60 - Vurgu1 3" xfId="124"/>
    <cellStyle name="%60 - Vurgu2" xfId="21" builtinId="36" customBuiltin="1"/>
    <cellStyle name="%60 - Vurgu2 2" xfId="125"/>
    <cellStyle name="%60 - Vurgu2 2 2" xfId="126"/>
    <cellStyle name="%60 - Vurgu2 3" xfId="127"/>
    <cellStyle name="%60 - Vurgu3 2" xfId="128"/>
    <cellStyle name="%60 - Vurgu3 2 2" xfId="129"/>
    <cellStyle name="%60 - Vurgu3 3" xfId="130"/>
    <cellStyle name="%60 - Vurgu3 4" xfId="131"/>
    <cellStyle name="%60 - Vurgu4 2" xfId="132"/>
    <cellStyle name="%60 - Vurgu4 2 2" xfId="133"/>
    <cellStyle name="%60 - Vurgu4 3" xfId="134"/>
    <cellStyle name="%60 - Vurgu4 4" xfId="135"/>
    <cellStyle name="%60 - Vurgu5" xfId="28" builtinId="48" customBuiltin="1"/>
    <cellStyle name="%60 - Vurgu5 2" xfId="136"/>
    <cellStyle name="%60 - Vurgu5 2 2" xfId="137"/>
    <cellStyle name="%60 - Vurgu5 3" xfId="138"/>
    <cellStyle name="%60 - Vurgu6 2" xfId="139"/>
    <cellStyle name="%60 - Vurgu6 2 2" xfId="140"/>
    <cellStyle name="%60 - Vurgu6 3" xfId="141"/>
    <cellStyle name="%60 - Vurgu6 4" xfId="142"/>
    <cellStyle name="20% - Accent1" xfId="143"/>
    <cellStyle name="20% - Accent1 2" xfId="144"/>
    <cellStyle name="20% - Accent1 3" xfId="145"/>
    <cellStyle name="20% - Accent2" xfId="146"/>
    <cellStyle name="20% - Accent2 2" xfId="147"/>
    <cellStyle name="20% - Accent2 3" xfId="148"/>
    <cellStyle name="20% - Accent3" xfId="149"/>
    <cellStyle name="20% - Accent3 2" xfId="150"/>
    <cellStyle name="20% - Accent3 3" xfId="151"/>
    <cellStyle name="20% - Accent4" xfId="152"/>
    <cellStyle name="20% - Accent4 2" xfId="153"/>
    <cellStyle name="20% - Accent4 3" xfId="154"/>
    <cellStyle name="20% - Accent5" xfId="155"/>
    <cellStyle name="20% - Accent5 2" xfId="156"/>
    <cellStyle name="20% - Accent5 3" xfId="157"/>
    <cellStyle name="20% - Accent6" xfId="158"/>
    <cellStyle name="20% - Accent6 2" xfId="159"/>
    <cellStyle name="20% - Accent6 3" xfId="160"/>
    <cellStyle name="40% - Accent1" xfId="161"/>
    <cellStyle name="40% - Accent1 2" xfId="162"/>
    <cellStyle name="40% - Accent1 3" xfId="163"/>
    <cellStyle name="40% - Accent2" xfId="164"/>
    <cellStyle name="40% - Accent2 2" xfId="165"/>
    <cellStyle name="40% - Accent2 3" xfId="166"/>
    <cellStyle name="40% - Accent3" xfId="167"/>
    <cellStyle name="40% - Accent3 2" xfId="168"/>
    <cellStyle name="40% - Accent3 3" xfId="169"/>
    <cellStyle name="40% - Accent4" xfId="170"/>
    <cellStyle name="40% - Accent4 2" xfId="171"/>
    <cellStyle name="40% - Accent4 3" xfId="172"/>
    <cellStyle name="40% - Accent5" xfId="173"/>
    <cellStyle name="40% - Accent5 2" xfId="174"/>
    <cellStyle name="40% - Accent5 3" xfId="175"/>
    <cellStyle name="40% - Accent6" xfId="176"/>
    <cellStyle name="40% - Accent6 2" xfId="177"/>
    <cellStyle name="40% - Accent6 3" xfId="178"/>
    <cellStyle name="60% - Accent1" xfId="179"/>
    <cellStyle name="60% - Accent2" xfId="180"/>
    <cellStyle name="60% - Accent3" xfId="181"/>
    <cellStyle name="60% - Accent4" xfId="182"/>
    <cellStyle name="60% - Accent5" xfId="183"/>
    <cellStyle name="60% - Accent6" xfId="184"/>
    <cellStyle name="Accent1" xfId="185"/>
    <cellStyle name="Accent2" xfId="186"/>
    <cellStyle name="Accent3" xfId="187"/>
    <cellStyle name="Accent4" xfId="188"/>
    <cellStyle name="Accent5" xfId="189"/>
    <cellStyle name="Accent6" xfId="190"/>
    <cellStyle name="Açıklama Metni" xfId="14" builtinId="53" customBuiltin="1"/>
    <cellStyle name="Açıklama Metni 2" xfId="191"/>
    <cellStyle name="Açıklama Metni 2 2" xfId="192"/>
    <cellStyle name="Açıklama Metni 3" xfId="193"/>
    <cellStyle name="Ana Başlık 2" xfId="195"/>
    <cellStyle name="Ana Başlık 2 2" xfId="196"/>
    <cellStyle name="Ana Başlık 3" xfId="197"/>
    <cellStyle name="Ana Başlık 4" xfId="194"/>
    <cellStyle name="Bad" xfId="198"/>
    <cellStyle name="Bağlı Hücre" xfId="11" builtinId="24" customBuiltin="1"/>
    <cellStyle name="Bağlı Hücre 2" xfId="199"/>
    <cellStyle name="Bağlı Hücre 2 2" xfId="200"/>
    <cellStyle name="Bağlı Hücre 3" xfId="201"/>
    <cellStyle name="Başlık 1" xfId="1" builtinId="16" customBuiltin="1"/>
    <cellStyle name="Başlık 1 2" xfId="202"/>
    <cellStyle name="Başlık 1 2 2" xfId="203"/>
    <cellStyle name="Başlık 1 3" xfId="204"/>
    <cellStyle name="Başlık 2" xfId="2" builtinId="17" customBuiltin="1"/>
    <cellStyle name="Başlık 2 2" xfId="205"/>
    <cellStyle name="Başlık 2 2 2" xfId="206"/>
    <cellStyle name="Başlık 2 3" xfId="207"/>
    <cellStyle name="Başlık 3" xfId="3" builtinId="18" customBuiltin="1"/>
    <cellStyle name="Başlık 3 2" xfId="208"/>
    <cellStyle name="Başlık 3 2 2" xfId="209"/>
    <cellStyle name="Başlık 3 3" xfId="210"/>
    <cellStyle name="Başlık 4" xfId="4" builtinId="19" customBuiltin="1"/>
    <cellStyle name="Başlık 4 2" xfId="211"/>
    <cellStyle name="Başlık 4 2 2" xfId="212"/>
    <cellStyle name="Başlık 4 3" xfId="213"/>
    <cellStyle name="Binlik Ayracı_ADANA KOYDES_IS_ICMAL_TABLOSU19(1).12.2006" xfId="214"/>
    <cellStyle name="Calculation" xfId="215"/>
    <cellStyle name="Check Cell" xfId="216"/>
    <cellStyle name="Comma" xfId="217"/>
    <cellStyle name="Currency" xfId="218"/>
    <cellStyle name="Çıkış" xfId="9" builtinId="21" customBuiltin="1"/>
    <cellStyle name="Çıkış 2" xfId="219"/>
    <cellStyle name="Çıkış 2 2" xfId="220"/>
    <cellStyle name="Çıkış 3" xfId="221"/>
    <cellStyle name="Date" xfId="222"/>
    <cellStyle name="Explanatory Text" xfId="223"/>
    <cellStyle name="Fıxed" xfId="224"/>
    <cellStyle name="Giriş" xfId="8" builtinId="20" customBuiltin="1"/>
    <cellStyle name="Giriş 2" xfId="225"/>
    <cellStyle name="Giriş 2 2" xfId="226"/>
    <cellStyle name="Giriş 3" xfId="227"/>
    <cellStyle name="Good" xfId="228"/>
    <cellStyle name="Headıng1" xfId="229"/>
    <cellStyle name="Headıng2" xfId="230"/>
    <cellStyle name="Heading 1" xfId="231"/>
    <cellStyle name="Heading 2" xfId="232"/>
    <cellStyle name="Heading 3" xfId="233"/>
    <cellStyle name="Heading 4" xfId="234"/>
    <cellStyle name="Hesaplama" xfId="10" builtinId="22" customBuiltin="1"/>
    <cellStyle name="Hesaplama 2" xfId="235"/>
    <cellStyle name="Hesaplama 2 2" xfId="236"/>
    <cellStyle name="Hesaplama 3" xfId="237"/>
    <cellStyle name="Input" xfId="238"/>
    <cellStyle name="İşaretli Hücre" xfId="12" builtinId="23" customBuiltin="1"/>
    <cellStyle name="İşaretli Hücre 2" xfId="239"/>
    <cellStyle name="İşaretli Hücre 2 2" xfId="240"/>
    <cellStyle name="İşaretli Hücre 3" xfId="241"/>
    <cellStyle name="İyi" xfId="5" builtinId="26" customBuiltin="1"/>
    <cellStyle name="İyi 2" xfId="242"/>
    <cellStyle name="İyi 2 2" xfId="243"/>
    <cellStyle name="İyi 3" xfId="244"/>
    <cellStyle name="Köprü 2" xfId="245"/>
    <cellStyle name="Köprü 3" xfId="246"/>
    <cellStyle name="Kötü" xfId="6" builtinId="27" customBuiltin="1"/>
    <cellStyle name="Kötü 2" xfId="247"/>
    <cellStyle name="Kötü 2 2" xfId="248"/>
    <cellStyle name="Kötü 3" xfId="249"/>
    <cellStyle name="Linked Cell" xfId="250"/>
    <cellStyle name="Neutral" xfId="251"/>
    <cellStyle name="Normal" xfId="0" builtinId="0"/>
    <cellStyle name="Normal 2" xfId="252"/>
    <cellStyle name="Normal 2 2" xfId="253"/>
    <cellStyle name="Normal 2 3" xfId="254"/>
    <cellStyle name="Normal 3" xfId="255"/>
    <cellStyle name="Normal 3 2" xfId="256"/>
    <cellStyle name="Normal 3 2 2" xfId="257"/>
    <cellStyle name="Normal 3 2 2 2" xfId="258"/>
    <cellStyle name="Normal 3 3" xfId="259"/>
    <cellStyle name="Normal 4" xfId="260"/>
    <cellStyle name="Normal 4 2" xfId="261"/>
    <cellStyle name="Normal 4 3" xfId="262"/>
    <cellStyle name="Normal 4 4" xfId="263"/>
    <cellStyle name="Normal 5" xfId="264"/>
    <cellStyle name="Normal 6" xfId="265"/>
    <cellStyle name="Normal 7" xfId="266"/>
    <cellStyle name="Normal 8" xfId="267"/>
    <cellStyle name="Normal 9" xfId="32"/>
    <cellStyle name="Normal_2. ETAP Susuz köy 25 TRİLYON" xfId="316"/>
    <cellStyle name="Normal_2005-2006 çalışmaları icmal tablolarına ait formatlar" xfId="268"/>
    <cellStyle name="Normal_ADANA KOYDES_IS_ICMAL_TABLOSU19(1).12.2006" xfId="269"/>
    <cellStyle name="Normal_AMASYA KÖYDES 2006-2007 İZLEME TABLOLARIbakanlık Temmuz" xfId="270"/>
    <cellStyle name="Normal_EK_I_II_ III" xfId="271"/>
    <cellStyle name="Not 2" xfId="272"/>
    <cellStyle name="Not 2 2" xfId="273"/>
    <cellStyle name="Not 3" xfId="274"/>
    <cellStyle name="Not 3 2" xfId="275"/>
    <cellStyle name="Not 3 3" xfId="276"/>
    <cellStyle name="Not 4" xfId="277"/>
    <cellStyle name="Note" xfId="278"/>
    <cellStyle name="Nötr" xfId="7" builtinId="28" customBuiltin="1"/>
    <cellStyle name="Nötr 2" xfId="279"/>
    <cellStyle name="Nötr 2 2" xfId="280"/>
    <cellStyle name="Nötr 3" xfId="281"/>
    <cellStyle name="Output" xfId="282"/>
    <cellStyle name="Percent" xfId="283"/>
    <cellStyle name="Title" xfId="284"/>
    <cellStyle name="Toplam" xfId="15" builtinId="25" customBuiltin="1"/>
    <cellStyle name="Toplam 2" xfId="285"/>
    <cellStyle name="Toplam 2 2" xfId="286"/>
    <cellStyle name="Toplam 3" xfId="287"/>
    <cellStyle name="Total" xfId="288"/>
    <cellStyle name="Uyarı Metni" xfId="13" builtinId="11" customBuiltin="1"/>
    <cellStyle name="Uyarı Metni 2" xfId="289"/>
    <cellStyle name="Uyarı Metni 2 2" xfId="290"/>
    <cellStyle name="Uyarı Metni 3" xfId="291"/>
    <cellStyle name="Virgül [0]_ENV_YOL" xfId="292"/>
    <cellStyle name="Virgül 2" xfId="293"/>
    <cellStyle name="Virgül 2 2" xfId="294"/>
    <cellStyle name="Vurgu1" xfId="16" builtinId="29" customBuiltin="1"/>
    <cellStyle name="Vurgu1 2" xfId="295"/>
    <cellStyle name="Vurgu1 2 2" xfId="296"/>
    <cellStyle name="Vurgu1 3" xfId="297"/>
    <cellStyle name="Vurgu2" xfId="19" builtinId="33" customBuiltin="1"/>
    <cellStyle name="Vurgu2 2" xfId="298"/>
    <cellStyle name="Vurgu2 2 2" xfId="299"/>
    <cellStyle name="Vurgu2 3" xfId="300"/>
    <cellStyle name="Vurgu3" xfId="22" builtinId="37" customBuiltin="1"/>
    <cellStyle name="Vurgu3 2" xfId="301"/>
    <cellStyle name="Vurgu3 2 2" xfId="302"/>
    <cellStyle name="Vurgu3 3" xfId="303"/>
    <cellStyle name="Vurgu4" xfId="23" builtinId="41" customBuiltin="1"/>
    <cellStyle name="Vurgu4 2" xfId="304"/>
    <cellStyle name="Vurgu4 2 2" xfId="305"/>
    <cellStyle name="Vurgu4 3" xfId="306"/>
    <cellStyle name="Vurgu5" xfId="25" builtinId="45" customBuiltin="1"/>
    <cellStyle name="Vurgu5 2" xfId="307"/>
    <cellStyle name="Vurgu5 2 2" xfId="308"/>
    <cellStyle name="Vurgu5 3" xfId="309"/>
    <cellStyle name="Vurgu6" xfId="29" builtinId="49" customBuiltin="1"/>
    <cellStyle name="Vurgu6 2" xfId="310"/>
    <cellStyle name="Vurgu6 2 2" xfId="311"/>
    <cellStyle name="Vurgu6 3" xfId="312"/>
    <cellStyle name="Warning Text" xfId="313"/>
    <cellStyle name="Yüzde 2" xfId="315"/>
    <cellStyle name="Yüzde 3" xfId="314"/>
  </cellStyles>
  <dxfs count="0"/>
  <tableStyles count="0" defaultTableStyle="TableStyleMedium2" defaultPivotStyle="PivotStyleLight16"/>
  <colors>
    <mruColors>
      <color rgb="FF00FF00"/>
      <color rgb="FF5BFFBD"/>
      <color rgb="FF00FF99"/>
      <color rgb="FFD8F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05\izlameler2006\&#304;LKER%20BEY\F&#304;LM\K&#214;YDES%20&#199;ALI&#350;MALARI\EK&#304;M%20&#304;ZLEMELER&#304;\eyl&#252;l%202006%20da%20gelenler\K&#214;YDES\K&#214;YDES%20&#199;ALI&#350;MALARI%202005%20-%202006\APO%20FLASH\K&#214;YDES%20T&#220;M%20&#304;&#350;LER\K&#214;YDES%20T&#220;M%20&#304;&#350;LER%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2.ETAP/2.%20ETAP%20Susuz%20k&#246;y%2025%20TR&#304;LY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 val="2010 KÖYDES İŞ İCMALİ"/>
      <sheetName val="2009 KÖYDES İŞ İCMALİ (2)"/>
      <sheetName val="2008 KÖYDES İŞ İCMALİ (2)"/>
    </sheetNames>
    <sheetDataSet>
      <sheetData sheetId="0" refreshError="1">
        <row r="3">
          <cell r="P3" t="str">
            <v>YOL</v>
          </cell>
          <cell r="Q3" t="str">
            <v>İÇME SUYU</v>
          </cell>
          <cell r="R3" t="str">
            <v>SULAMA</v>
          </cell>
          <cell r="S3" t="str">
            <v>KANAL</v>
          </cell>
          <cell r="X3" t="str">
            <v>DEVAM EDEN</v>
          </cell>
          <cell r="Y3" t="str">
            <v>ORTAK ALIM</v>
          </cell>
        </row>
      </sheetData>
      <sheetData sheetId="1"/>
      <sheetData sheetId="2"/>
      <sheetData sheetId="3" refreshError="1">
        <row r="8">
          <cell r="C8">
            <v>99999999.580690816</v>
          </cell>
          <cell r="D8">
            <v>100000000</v>
          </cell>
        </row>
      </sheetData>
      <sheetData sheetId="4" refreshError="1">
        <row r="1">
          <cell r="A1">
            <v>1000</v>
          </cell>
        </row>
      </sheetData>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AN6">
            <v>40000000</v>
          </cell>
        </row>
        <row r="31">
          <cell r="AC31">
            <v>9053.75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E31"/>
  <sheetViews>
    <sheetView workbookViewId="0">
      <selection activeCell="H22" sqref="H22:I22"/>
    </sheetView>
  </sheetViews>
  <sheetFormatPr defaultRowHeight="15"/>
  <cols>
    <col min="3" max="3" width="30.28515625" customWidth="1"/>
    <col min="4" max="4" width="14.5703125" customWidth="1"/>
    <col min="5" max="5" width="14.7109375" customWidth="1"/>
    <col min="6" max="6" width="14.42578125" customWidth="1"/>
    <col min="7" max="7" width="13.85546875" customWidth="1"/>
    <col min="8" max="8" width="16" customWidth="1"/>
    <col min="9" max="9" width="13.28515625" customWidth="1"/>
    <col min="10" max="10" width="14.7109375" customWidth="1"/>
    <col min="12" max="12" width="15.42578125" bestFit="1" customWidth="1"/>
  </cols>
  <sheetData>
    <row r="1" spans="1:30">
      <c r="A1" s="6"/>
      <c r="B1" s="17"/>
      <c r="C1" s="2"/>
      <c r="D1" s="2"/>
      <c r="E1" s="2"/>
      <c r="F1" s="2"/>
      <c r="G1" s="2"/>
      <c r="H1" s="2"/>
      <c r="I1" s="2"/>
      <c r="J1" s="2"/>
      <c r="K1" s="2"/>
      <c r="L1" s="2"/>
      <c r="M1" s="2"/>
      <c r="N1" s="2"/>
      <c r="O1" s="2"/>
      <c r="P1" s="2"/>
      <c r="Q1" s="2"/>
      <c r="R1" s="2"/>
      <c r="S1" s="2"/>
      <c r="T1" s="2"/>
      <c r="U1" s="2"/>
      <c r="V1" s="2"/>
      <c r="W1" s="2"/>
      <c r="X1" s="2"/>
      <c r="Y1" s="2"/>
      <c r="Z1" s="2"/>
      <c r="AA1" s="2"/>
      <c r="AB1" s="2"/>
      <c r="AC1" s="2"/>
    </row>
    <row r="2" spans="1:30" ht="18.75" thickBot="1">
      <c r="A2" s="404" t="s">
        <v>188</v>
      </c>
      <c r="B2" s="404"/>
      <c r="C2" s="404"/>
      <c r="D2" s="404"/>
      <c r="E2" s="404"/>
      <c r="F2" s="404"/>
      <c r="G2" s="404"/>
      <c r="H2" s="404"/>
      <c r="I2" s="404"/>
      <c r="J2" s="235"/>
      <c r="K2" s="7"/>
      <c r="L2" s="8"/>
      <c r="M2" s="8"/>
      <c r="N2" s="8"/>
      <c r="O2" s="2"/>
      <c r="P2" s="2"/>
      <c r="Q2" s="2"/>
      <c r="R2" s="2"/>
      <c r="S2" s="2"/>
      <c r="T2" s="2"/>
      <c r="U2" s="2"/>
      <c r="V2" s="2"/>
      <c r="W2" s="2"/>
      <c r="X2" s="2"/>
      <c r="Y2" s="2"/>
      <c r="Z2" s="2"/>
      <c r="AA2" s="2"/>
      <c r="AB2" s="2"/>
      <c r="AC2" s="2"/>
    </row>
    <row r="3" spans="1:30" ht="51.75" thickBot="1">
      <c r="A3" s="407" t="s">
        <v>0</v>
      </c>
      <c r="B3" s="410" t="s">
        <v>24</v>
      </c>
      <c r="C3" s="411"/>
      <c r="D3" s="24" t="s">
        <v>78</v>
      </c>
      <c r="E3" s="25" t="s">
        <v>79</v>
      </c>
      <c r="F3" s="18" t="s">
        <v>80</v>
      </c>
      <c r="G3" s="223" t="s">
        <v>81</v>
      </c>
      <c r="H3" s="22" t="s">
        <v>82</v>
      </c>
      <c r="I3" s="19" t="s">
        <v>83</v>
      </c>
      <c r="J3" s="9"/>
      <c r="K3" s="10"/>
      <c r="L3" s="9"/>
      <c r="M3" s="9"/>
      <c r="N3" s="9"/>
      <c r="O3" s="10"/>
      <c r="P3" s="11"/>
      <c r="Q3" s="11"/>
      <c r="R3" s="11"/>
      <c r="S3" s="11"/>
      <c r="T3" s="11"/>
      <c r="U3" s="11"/>
      <c r="V3" s="11"/>
      <c r="W3" s="11"/>
      <c r="X3" s="11"/>
      <c r="Y3" s="11"/>
      <c r="Z3" s="11"/>
      <c r="AA3" s="11"/>
      <c r="AB3" s="11"/>
    </row>
    <row r="4" spans="1:30" ht="15.75" thickBot="1">
      <c r="A4" s="408"/>
      <c r="B4" s="412"/>
      <c r="C4" s="413"/>
      <c r="D4" s="24" t="s">
        <v>10</v>
      </c>
      <c r="E4" s="25" t="s">
        <v>11</v>
      </c>
      <c r="F4" s="18" t="s">
        <v>12</v>
      </c>
      <c r="G4" s="223" t="s">
        <v>13</v>
      </c>
      <c r="H4" s="22" t="s">
        <v>84</v>
      </c>
      <c r="I4" s="19" t="s">
        <v>193</v>
      </c>
      <c r="J4" s="9"/>
      <c r="K4" s="10"/>
      <c r="L4" s="9"/>
      <c r="M4" s="9"/>
      <c r="N4" s="9"/>
      <c r="O4" s="10"/>
      <c r="P4" s="11"/>
      <c r="Q4" s="11"/>
      <c r="R4" s="11"/>
      <c r="S4" s="11"/>
      <c r="T4" s="11"/>
      <c r="U4" s="11"/>
      <c r="V4" s="11"/>
      <c r="W4" s="11"/>
      <c r="X4" s="11"/>
      <c r="Y4" s="11"/>
      <c r="Z4" s="11"/>
      <c r="AA4" s="11"/>
      <c r="AB4" s="11"/>
    </row>
    <row r="5" spans="1:30" ht="18.75" thickBot="1">
      <c r="A5" s="408"/>
      <c r="B5" s="414" t="s">
        <v>85</v>
      </c>
      <c r="C5" s="415"/>
      <c r="D5" s="240">
        <v>3836771.8</v>
      </c>
      <c r="E5" s="241">
        <f>'2019 İÇMESUYU ALT DAĞ.'!K21</f>
        <v>3009929</v>
      </c>
      <c r="F5" s="242">
        <v>3836771.8</v>
      </c>
      <c r="G5" s="224">
        <f>'2019 İÇMESUYU ALT DAĞ.'!L21</f>
        <v>2883455.35</v>
      </c>
      <c r="H5" s="34">
        <f>'2019 İÇMESUYU ALT DAĞ.'!M21</f>
        <v>3007591.9800000004</v>
      </c>
      <c r="I5" s="35">
        <f>F5-H5</f>
        <v>829179.81999999937</v>
      </c>
      <c r="J5" s="14"/>
      <c r="K5" s="2"/>
      <c r="L5" s="12"/>
      <c r="M5" s="12"/>
      <c r="N5" s="12"/>
      <c r="O5" s="12"/>
      <c r="P5" s="12"/>
      <c r="Q5" s="12"/>
      <c r="R5" s="12"/>
      <c r="S5" s="12"/>
      <c r="T5" s="2"/>
      <c r="U5" s="2"/>
      <c r="V5" s="2"/>
      <c r="W5" s="2"/>
      <c r="X5" s="2"/>
      <c r="Y5" s="2"/>
      <c r="Z5" s="2"/>
      <c r="AA5" s="2"/>
      <c r="AB5" s="2"/>
    </row>
    <row r="6" spans="1:30" ht="18.75" thickBot="1">
      <c r="A6" s="408"/>
      <c r="B6" s="416" t="s">
        <v>3</v>
      </c>
      <c r="C6" s="417"/>
      <c r="D6" s="240">
        <v>14248362.720000001</v>
      </c>
      <c r="E6" s="241">
        <f>'2019 YOL İZLEME ALT DAĞ.'!F43</f>
        <v>15339564.15</v>
      </c>
      <c r="F6" s="242">
        <v>14248362.720000001</v>
      </c>
      <c r="G6" s="224">
        <f>'2019 YOL İZLEME ALT DAĞ.'!G43</f>
        <v>12794099.420000002</v>
      </c>
      <c r="H6" s="34">
        <f>'2019 YOL İZLEME ALT DAĞ.'!H43</f>
        <v>15169185.389999999</v>
      </c>
      <c r="I6" s="35">
        <f t="shared" ref="I6:I21" si="0">F6-H6</f>
        <v>-920822.66999999806</v>
      </c>
      <c r="J6" s="14"/>
      <c r="K6" s="12"/>
      <c r="L6" s="12"/>
      <c r="M6" s="12"/>
      <c r="N6" s="12"/>
      <c r="O6" s="12"/>
      <c r="P6" s="12"/>
      <c r="Q6" s="12"/>
      <c r="R6" s="12"/>
      <c r="S6" s="12"/>
      <c r="T6" s="2"/>
      <c r="U6" s="2"/>
      <c r="V6" s="2"/>
      <c r="W6" s="2"/>
      <c r="X6" s="2"/>
      <c r="Y6" s="2"/>
      <c r="Z6" s="2"/>
      <c r="AA6" s="2"/>
      <c r="AB6" s="2"/>
    </row>
    <row r="7" spans="1:30" ht="18.75" thickBot="1">
      <c r="A7" s="408"/>
      <c r="B7" s="416" t="s">
        <v>4</v>
      </c>
      <c r="C7" s="417"/>
      <c r="D7" s="240">
        <v>3238188.34</v>
      </c>
      <c r="E7" s="241">
        <f>'2019 SULAMA ALT DAĞ.'!I19</f>
        <v>3228865.5900000003</v>
      </c>
      <c r="F7" s="242">
        <v>3238188.34</v>
      </c>
      <c r="G7" s="224">
        <f>'2019 SULAMA ALT DAĞ.'!J19</f>
        <v>2768361.33</v>
      </c>
      <c r="H7" s="34">
        <f>'2019 SULAMA ALT DAĞ.'!K19</f>
        <v>3215621.83</v>
      </c>
      <c r="I7" s="35">
        <f t="shared" si="0"/>
        <v>22566.509999999776</v>
      </c>
      <c r="J7" s="15"/>
      <c r="K7" s="12"/>
      <c r="L7" s="12"/>
      <c r="M7" s="12"/>
      <c r="N7" s="12"/>
      <c r="O7" s="12"/>
      <c r="P7" s="12"/>
      <c r="Q7" s="12"/>
      <c r="R7" s="12"/>
      <c r="S7" s="12"/>
      <c r="T7" s="2"/>
      <c r="U7" s="2"/>
      <c r="V7" s="2"/>
      <c r="W7" s="2"/>
      <c r="X7" s="2"/>
      <c r="Y7" s="2"/>
      <c r="Z7" s="2"/>
      <c r="AA7" s="2"/>
      <c r="AB7" s="2"/>
    </row>
    <row r="8" spans="1:30" ht="18.75" thickBot="1">
      <c r="A8" s="408"/>
      <c r="B8" s="418" t="s">
        <v>5</v>
      </c>
      <c r="C8" s="419"/>
      <c r="D8" s="240">
        <v>1622159.63</v>
      </c>
      <c r="E8" s="241">
        <f>'2019 ATIKSU ALT DAĞ.'!K8</f>
        <v>1455068.3900000001</v>
      </c>
      <c r="F8" s="242">
        <v>1622159.63</v>
      </c>
      <c r="G8" s="224">
        <f>'2019 ATIKSU ALT DAĞ.'!L8</f>
        <v>1224200</v>
      </c>
      <c r="H8" s="34" t="e">
        <f>'2019 ATIKSU ALT DAĞ.'!M8</f>
        <v>#REF!</v>
      </c>
      <c r="I8" s="35" t="e">
        <f t="shared" si="0"/>
        <v>#REF!</v>
      </c>
      <c r="J8" s="15"/>
      <c r="K8" s="12"/>
      <c r="L8" s="12"/>
      <c r="M8" s="12"/>
      <c r="N8" s="12"/>
      <c r="O8" s="12"/>
      <c r="P8" s="12"/>
      <c r="Q8" s="12"/>
      <c r="R8" s="12"/>
      <c r="S8" s="12"/>
      <c r="T8" s="2"/>
      <c r="U8" s="2"/>
      <c r="V8" s="2"/>
      <c r="W8" s="2"/>
      <c r="X8" s="2"/>
      <c r="Y8" s="2"/>
      <c r="Z8" s="2"/>
      <c r="AA8" s="2"/>
      <c r="AB8" s="2"/>
    </row>
    <row r="9" spans="1:30" ht="18.75" customHeight="1" thickBot="1">
      <c r="A9" s="409"/>
      <c r="B9" s="427" t="s">
        <v>86</v>
      </c>
      <c r="C9" s="231" t="s">
        <v>87</v>
      </c>
      <c r="D9" s="243">
        <v>752455.19</v>
      </c>
      <c r="E9" s="241"/>
      <c r="F9" s="242">
        <v>752455.19</v>
      </c>
      <c r="G9" s="224"/>
      <c r="H9" s="34"/>
      <c r="I9" s="35">
        <f>F9-H9</f>
        <v>752455.19</v>
      </c>
      <c r="J9" s="16"/>
      <c r="K9" s="12"/>
      <c r="L9" s="12"/>
      <c r="M9" s="12"/>
      <c r="N9" s="12"/>
      <c r="O9" s="12"/>
      <c r="P9" s="12"/>
      <c r="Q9" s="12"/>
      <c r="R9" s="12"/>
      <c r="S9" s="12"/>
      <c r="T9" s="2"/>
      <c r="U9" s="2"/>
      <c r="V9" s="2"/>
      <c r="W9" s="2"/>
      <c r="X9" s="2"/>
      <c r="Y9" s="2"/>
      <c r="Z9" s="2"/>
      <c r="AA9" s="2"/>
      <c r="AB9" s="2"/>
    </row>
    <row r="10" spans="1:30" ht="18.75" thickBot="1">
      <c r="A10" s="409"/>
      <c r="B10" s="428"/>
      <c r="C10" s="232" t="s">
        <v>88</v>
      </c>
      <c r="D10" s="243"/>
      <c r="E10" s="241"/>
      <c r="F10" s="242"/>
      <c r="G10" s="224"/>
      <c r="H10" s="34"/>
      <c r="I10" s="35">
        <f t="shared" si="0"/>
        <v>0</v>
      </c>
      <c r="J10" s="16"/>
      <c r="K10" s="12"/>
      <c r="L10" s="12"/>
      <c r="M10" s="12"/>
      <c r="N10" s="12"/>
      <c r="O10" s="12"/>
      <c r="P10" s="12"/>
      <c r="Q10" s="12"/>
      <c r="R10" s="12"/>
      <c r="S10" s="12"/>
      <c r="T10" s="2"/>
      <c r="U10" s="2"/>
      <c r="V10" s="2"/>
      <c r="W10" s="2"/>
      <c r="X10" s="2"/>
      <c r="Y10" s="2"/>
      <c r="Z10" s="2"/>
      <c r="AA10" s="2"/>
      <c r="AB10" s="2"/>
    </row>
    <row r="11" spans="1:30" ht="18.75" thickBot="1">
      <c r="A11" s="409"/>
      <c r="B11" s="428"/>
      <c r="C11" s="232" t="s">
        <v>89</v>
      </c>
      <c r="D11" s="243"/>
      <c r="E11" s="241"/>
      <c r="F11" s="242"/>
      <c r="G11" s="224"/>
      <c r="H11" s="34"/>
      <c r="I11" s="35">
        <f t="shared" si="0"/>
        <v>0</v>
      </c>
      <c r="J11" s="16"/>
      <c r="K11" s="12"/>
      <c r="L11" s="12"/>
      <c r="M11" s="12"/>
      <c r="N11" s="12"/>
      <c r="O11" s="12"/>
      <c r="P11" s="12"/>
      <c r="Q11" s="12"/>
      <c r="R11" s="12"/>
      <c r="S11" s="12"/>
      <c r="T11" s="2"/>
      <c r="U11" s="2"/>
      <c r="V11" s="2"/>
      <c r="W11" s="2"/>
      <c r="X11" s="2"/>
      <c r="Y11" s="2"/>
      <c r="Z11" s="2"/>
      <c r="AA11" s="2"/>
      <c r="AB11" s="2"/>
    </row>
    <row r="12" spans="1:30" ht="18.75" thickBot="1">
      <c r="A12" s="409"/>
      <c r="B12" s="428"/>
      <c r="C12" s="232" t="s">
        <v>90</v>
      </c>
      <c r="D12" s="243"/>
      <c r="E12" s="241"/>
      <c r="F12" s="242"/>
      <c r="G12" s="224"/>
      <c r="H12" s="34"/>
      <c r="I12" s="35">
        <f t="shared" si="0"/>
        <v>0</v>
      </c>
      <c r="J12" s="16"/>
      <c r="K12" s="12"/>
      <c r="L12" s="12"/>
      <c r="M12" s="12"/>
      <c r="N12" s="12"/>
      <c r="O12" s="12"/>
      <c r="P12" s="12"/>
      <c r="Q12" s="12"/>
      <c r="R12" s="12"/>
      <c r="S12" s="12"/>
      <c r="T12" s="2"/>
      <c r="U12" s="2"/>
      <c r="V12" s="2"/>
      <c r="W12" s="2"/>
      <c r="X12" s="2"/>
      <c r="Y12" s="2"/>
      <c r="Z12" s="2"/>
      <c r="AA12" s="2"/>
      <c r="AB12" s="2"/>
    </row>
    <row r="13" spans="1:30" ht="18.75" thickBot="1">
      <c r="A13" s="409"/>
      <c r="B13" s="428"/>
      <c r="C13" s="233" t="s">
        <v>91</v>
      </c>
      <c r="D13" s="243"/>
      <c r="E13" s="241"/>
      <c r="F13" s="242"/>
      <c r="G13" s="224"/>
      <c r="H13" s="34"/>
      <c r="I13" s="35">
        <f t="shared" si="0"/>
        <v>0</v>
      </c>
      <c r="J13" s="16"/>
      <c r="K13" s="12"/>
      <c r="L13" s="12"/>
      <c r="M13" s="12"/>
      <c r="N13" s="12"/>
      <c r="O13" s="12"/>
      <c r="P13" s="12"/>
      <c r="Q13" s="12"/>
      <c r="R13" s="12"/>
      <c r="S13" s="12"/>
      <c r="T13" s="2"/>
      <c r="U13" s="2"/>
      <c r="V13" s="2"/>
      <c r="W13" s="2"/>
      <c r="X13" s="2"/>
      <c r="Y13" s="2"/>
      <c r="Z13" s="2"/>
      <c r="AA13" s="2"/>
      <c r="AB13" s="2"/>
    </row>
    <row r="14" spans="1:30" ht="18.75" thickBot="1">
      <c r="A14" s="409"/>
      <c r="B14" s="428"/>
      <c r="C14" s="233" t="s">
        <v>92</v>
      </c>
      <c r="D14" s="243">
        <v>1008422.88</v>
      </c>
      <c r="E14" s="241"/>
      <c r="F14" s="242">
        <v>1008422.88</v>
      </c>
      <c r="G14" s="224"/>
      <c r="H14" s="34">
        <v>1008422.88</v>
      </c>
      <c r="I14" s="35">
        <f t="shared" si="0"/>
        <v>0</v>
      </c>
      <c r="J14" s="16"/>
      <c r="K14" s="12"/>
      <c r="L14" s="12"/>
      <c r="M14" s="12"/>
      <c r="N14" s="12"/>
      <c r="O14" s="12"/>
      <c r="P14" s="12"/>
      <c r="Q14" s="12"/>
      <c r="R14" s="12"/>
      <c r="S14" s="12"/>
      <c r="T14" s="2"/>
      <c r="U14" s="2"/>
      <c r="V14" s="2"/>
      <c r="W14" s="2"/>
      <c r="X14" s="2"/>
      <c r="Y14" s="2"/>
      <c r="Z14" s="2"/>
      <c r="AA14" s="2"/>
      <c r="AB14" s="2"/>
      <c r="AC14" s="2"/>
      <c r="AD14" s="2"/>
    </row>
    <row r="15" spans="1:30" ht="18.75" thickBot="1">
      <c r="A15" s="409"/>
      <c r="B15" s="428"/>
      <c r="C15" s="233" t="s">
        <v>93</v>
      </c>
      <c r="D15" s="243">
        <v>504211.44</v>
      </c>
      <c r="E15" s="241"/>
      <c r="F15" s="242">
        <v>504211.44</v>
      </c>
      <c r="G15" s="224"/>
      <c r="H15" s="34">
        <v>504211.44</v>
      </c>
      <c r="I15" s="35">
        <f t="shared" si="0"/>
        <v>0</v>
      </c>
      <c r="J15" s="16"/>
      <c r="K15" s="12"/>
      <c r="L15" s="12"/>
      <c r="M15" s="12"/>
      <c r="N15" s="12"/>
      <c r="O15" s="12"/>
      <c r="P15" s="12"/>
      <c r="Q15" s="12"/>
      <c r="R15" s="12"/>
      <c r="S15" s="12"/>
      <c r="T15" s="2"/>
      <c r="U15" s="2"/>
      <c r="V15" s="2"/>
      <c r="W15" s="2"/>
      <c r="X15" s="2"/>
      <c r="Y15" s="2"/>
      <c r="Z15" s="2"/>
      <c r="AA15" s="2"/>
      <c r="AB15" s="2"/>
      <c r="AC15" s="2"/>
      <c r="AD15" s="2"/>
    </row>
    <row r="16" spans="1:30" ht="18.75" thickBot="1">
      <c r="A16" s="409"/>
      <c r="B16" s="428"/>
      <c r="C16" s="233" t="s">
        <v>94</v>
      </c>
      <c r="D16" s="230"/>
      <c r="E16" s="32"/>
      <c r="F16" s="33"/>
      <c r="G16" s="224"/>
      <c r="H16" s="34"/>
      <c r="I16" s="35">
        <f t="shared" si="0"/>
        <v>0</v>
      </c>
      <c r="J16" s="14"/>
      <c r="K16" s="12"/>
      <c r="L16" s="12"/>
      <c r="M16" s="12"/>
      <c r="N16" s="12"/>
      <c r="O16" s="12"/>
      <c r="P16" s="12"/>
      <c r="Q16" s="12"/>
      <c r="R16" s="12"/>
      <c r="S16" s="12"/>
      <c r="T16" s="3"/>
      <c r="U16" s="3"/>
      <c r="V16" s="3"/>
      <c r="W16" s="3"/>
      <c r="X16" s="3"/>
      <c r="Y16" s="3"/>
      <c r="Z16" s="3"/>
      <c r="AA16" s="3"/>
      <c r="AB16" s="4"/>
      <c r="AC16" s="4"/>
      <c r="AD16" s="4"/>
    </row>
    <row r="17" spans="1:31" ht="18.75" thickBot="1">
      <c r="A17" s="409"/>
      <c r="B17" s="428"/>
      <c r="C17" s="233" t="s">
        <v>95</v>
      </c>
      <c r="D17" s="230"/>
      <c r="E17" s="32"/>
      <c r="F17" s="33"/>
      <c r="G17" s="224"/>
      <c r="H17" s="34"/>
      <c r="I17" s="35">
        <f t="shared" si="0"/>
        <v>0</v>
      </c>
      <c r="J17" s="14"/>
      <c r="K17" s="12"/>
      <c r="L17" s="12"/>
      <c r="M17" s="12"/>
      <c r="N17" s="12"/>
      <c r="O17" s="12"/>
      <c r="P17" s="12"/>
      <c r="Q17" s="12"/>
      <c r="R17" s="12"/>
      <c r="S17" s="12"/>
      <c r="T17" s="3"/>
      <c r="U17" s="3"/>
      <c r="V17" s="3"/>
      <c r="W17" s="3"/>
      <c r="X17" s="3"/>
      <c r="Y17" s="3"/>
      <c r="Z17" s="3"/>
      <c r="AA17" s="3"/>
      <c r="AB17" s="4"/>
      <c r="AC17" s="4"/>
      <c r="AD17" s="4"/>
    </row>
    <row r="18" spans="1:31" ht="18.75" thickBot="1">
      <c r="A18" s="409"/>
      <c r="B18" s="428"/>
      <c r="C18" s="233" t="s">
        <v>181</v>
      </c>
      <c r="D18" s="230"/>
      <c r="E18" s="32"/>
      <c r="F18" s="33"/>
      <c r="G18" s="224"/>
      <c r="H18" s="34"/>
      <c r="I18" s="35">
        <f t="shared" si="0"/>
        <v>0</v>
      </c>
      <c r="J18" s="14"/>
      <c r="K18" s="12"/>
      <c r="L18" s="12"/>
      <c r="M18" s="12"/>
      <c r="N18" s="12"/>
      <c r="O18" s="12"/>
      <c r="P18" s="12"/>
      <c r="Q18" s="12"/>
      <c r="R18" s="12"/>
      <c r="S18" s="12"/>
      <c r="T18" s="3"/>
      <c r="U18" s="3"/>
      <c r="V18" s="3"/>
      <c r="W18" s="3"/>
      <c r="X18" s="3"/>
      <c r="Y18" s="3"/>
      <c r="Z18" s="3"/>
      <c r="AA18" s="3"/>
      <c r="AB18" s="4"/>
      <c r="AC18" s="4"/>
      <c r="AD18" s="4"/>
    </row>
    <row r="19" spans="1:31" ht="18.75" thickBot="1">
      <c r="A19" s="409"/>
      <c r="B19" s="428"/>
      <c r="C19" s="233" t="s">
        <v>96</v>
      </c>
      <c r="D19" s="230"/>
      <c r="E19" s="32"/>
      <c r="F19" s="33"/>
      <c r="G19" s="224"/>
      <c r="H19" s="34"/>
      <c r="I19" s="35">
        <f t="shared" si="0"/>
        <v>0</v>
      </c>
      <c r="J19" s="14"/>
      <c r="K19" s="12"/>
      <c r="L19" s="12"/>
      <c r="M19" s="12"/>
      <c r="N19" s="12"/>
      <c r="O19" s="12"/>
      <c r="P19" s="12"/>
      <c r="Q19" s="12"/>
      <c r="R19" s="12"/>
      <c r="S19" s="12"/>
      <c r="T19" s="3"/>
      <c r="U19" s="3"/>
      <c r="V19" s="3"/>
      <c r="W19" s="3"/>
      <c r="X19" s="3"/>
      <c r="Y19" s="3"/>
      <c r="Z19" s="3"/>
      <c r="AA19" s="3"/>
      <c r="AB19" s="4"/>
      <c r="AC19" s="4"/>
      <c r="AD19" s="4"/>
    </row>
    <row r="20" spans="1:31" ht="18.75" thickBot="1">
      <c r="A20" s="225"/>
      <c r="B20" s="428"/>
      <c r="C20" s="233" t="s">
        <v>180</v>
      </c>
      <c r="D20" s="230"/>
      <c r="E20" s="226"/>
      <c r="F20" s="227"/>
      <c r="G20" s="228"/>
      <c r="H20" s="229"/>
      <c r="I20" s="35">
        <f t="shared" si="0"/>
        <v>0</v>
      </c>
      <c r="J20" s="14"/>
      <c r="K20" s="12"/>
      <c r="L20" s="12">
        <f>E22+D14+D15</f>
        <v>24546061.449999999</v>
      </c>
      <c r="M20" s="12"/>
      <c r="N20" s="12"/>
      <c r="O20" s="12"/>
      <c r="P20" s="12"/>
      <c r="Q20" s="12"/>
      <c r="R20" s="12"/>
      <c r="S20" s="12"/>
      <c r="T20" s="3"/>
      <c r="U20" s="3"/>
      <c r="V20" s="3"/>
      <c r="W20" s="3"/>
      <c r="X20" s="3"/>
      <c r="Y20" s="3"/>
      <c r="Z20" s="3"/>
      <c r="AA20" s="3"/>
      <c r="AB20" s="4"/>
      <c r="AC20" s="4"/>
      <c r="AD20" s="4"/>
    </row>
    <row r="21" spans="1:31" ht="18.75" thickBot="1">
      <c r="A21" s="225"/>
      <c r="B21" s="429"/>
      <c r="C21" s="234" t="s">
        <v>182</v>
      </c>
      <c r="D21" s="230"/>
      <c r="E21" s="226"/>
      <c r="F21" s="227"/>
      <c r="G21" s="228"/>
      <c r="H21" s="229"/>
      <c r="I21" s="35">
        <f t="shared" si="0"/>
        <v>0</v>
      </c>
      <c r="J21" s="14"/>
      <c r="K21" s="12"/>
      <c r="L21" s="12"/>
      <c r="M21" s="12"/>
      <c r="N21" s="12"/>
      <c r="O21" s="12"/>
      <c r="P21" s="12"/>
      <c r="Q21" s="12"/>
      <c r="R21" s="12"/>
      <c r="S21" s="12"/>
      <c r="T21" s="3"/>
      <c r="U21" s="3"/>
      <c r="V21" s="3"/>
      <c r="W21" s="3"/>
      <c r="X21" s="3"/>
      <c r="Y21" s="3"/>
      <c r="Z21" s="3"/>
      <c r="AA21" s="3"/>
      <c r="AB21" s="4"/>
      <c r="AC21" s="4"/>
      <c r="AD21" s="4"/>
    </row>
    <row r="22" spans="1:31" ht="16.5" thickBot="1">
      <c r="A22" s="424" t="s">
        <v>9</v>
      </c>
      <c r="B22" s="425"/>
      <c r="C22" s="426"/>
      <c r="D22" s="31">
        <f t="shared" ref="D22:H22" si="1">SUM(D5:D19)</f>
        <v>25210572</v>
      </c>
      <c r="E22" s="31">
        <f t="shared" si="1"/>
        <v>23033427.129999999</v>
      </c>
      <c r="F22" s="31">
        <f t="shared" si="1"/>
        <v>25210572</v>
      </c>
      <c r="G22" s="31">
        <f t="shared" si="1"/>
        <v>19670116.100000001</v>
      </c>
      <c r="H22" s="31" t="e">
        <f t="shared" si="1"/>
        <v>#REF!</v>
      </c>
      <c r="I22" s="31" t="e">
        <f>SUM(I5:I19)</f>
        <v>#REF!</v>
      </c>
      <c r="J22" s="5"/>
      <c r="K22" s="5"/>
      <c r="L22" s="5"/>
      <c r="M22" s="5"/>
      <c r="N22" s="5"/>
      <c r="O22" s="3"/>
      <c r="P22" s="3"/>
      <c r="Q22" s="3"/>
      <c r="R22" s="3"/>
      <c r="S22" s="3"/>
      <c r="T22" s="3"/>
      <c r="U22" s="3"/>
      <c r="V22" s="3"/>
      <c r="W22" s="3"/>
      <c r="X22" s="3"/>
      <c r="Y22" s="3"/>
      <c r="Z22" s="3"/>
      <c r="AA22" s="3"/>
      <c r="AB22" s="4"/>
      <c r="AC22" s="4"/>
      <c r="AD22" s="4"/>
    </row>
    <row r="23" spans="1:31">
      <c r="A23" s="2"/>
      <c r="B23" s="2"/>
      <c r="C23" s="4"/>
      <c r="D23" s="2"/>
      <c r="E23" s="23"/>
      <c r="F23" s="2"/>
      <c r="G23" s="2"/>
      <c r="H23" s="2"/>
      <c r="I23" s="2"/>
      <c r="J23" s="3"/>
      <c r="K23" s="3"/>
      <c r="L23" s="3"/>
      <c r="M23" s="3"/>
      <c r="N23" s="3"/>
      <c r="O23" s="3"/>
      <c r="P23" s="2"/>
      <c r="Q23" s="2"/>
      <c r="R23" s="2"/>
      <c r="S23" s="2"/>
      <c r="T23" s="2"/>
      <c r="U23" s="4"/>
      <c r="V23" s="4"/>
      <c r="W23" s="4"/>
      <c r="X23" s="4"/>
      <c r="Y23" s="4"/>
      <c r="Z23" s="4"/>
      <c r="AA23" s="4"/>
      <c r="AB23" s="4"/>
      <c r="AC23" s="2"/>
      <c r="AD23" s="2"/>
      <c r="AE23" s="2"/>
    </row>
    <row r="24" spans="1:31">
      <c r="A24" s="405" t="s">
        <v>97</v>
      </c>
      <c r="B24" s="405"/>
      <c r="C24" s="405"/>
      <c r="D24" s="405"/>
      <c r="E24" s="405"/>
      <c r="F24" s="405"/>
      <c r="G24" s="405"/>
      <c r="H24" s="405"/>
      <c r="I24" s="405"/>
      <c r="J24" s="236"/>
      <c r="K24" s="13"/>
      <c r="L24" s="13"/>
      <c r="M24" s="13"/>
      <c r="N24" s="13"/>
      <c r="O24" s="13"/>
      <c r="P24" s="20"/>
      <c r="Q24" s="20"/>
      <c r="R24" s="20"/>
      <c r="S24" s="20"/>
      <c r="T24" s="20"/>
      <c r="U24" s="20"/>
      <c r="V24" s="20"/>
      <c r="W24" s="20"/>
      <c r="X24" s="20"/>
      <c r="Y24" s="20"/>
      <c r="Z24" s="20"/>
      <c r="AA24" s="20"/>
      <c r="AB24" s="20"/>
      <c r="AC24" s="21"/>
      <c r="AD24" s="21"/>
      <c r="AE24" s="21"/>
    </row>
    <row r="25" spans="1:31" ht="33.75" customHeight="1">
      <c r="A25" s="420" t="s">
        <v>98</v>
      </c>
      <c r="B25" s="420"/>
      <c r="C25" s="420"/>
      <c r="D25" s="420"/>
      <c r="E25" s="420"/>
      <c r="F25" s="420"/>
      <c r="G25" s="420"/>
      <c r="H25" s="420"/>
      <c r="I25" s="420"/>
      <c r="J25" s="237"/>
      <c r="K25" s="13"/>
      <c r="L25" s="13"/>
      <c r="M25" s="13"/>
      <c r="N25" s="13"/>
      <c r="O25" s="13"/>
      <c r="P25" s="20"/>
      <c r="Q25" s="20"/>
      <c r="R25" s="20"/>
      <c r="S25" s="20"/>
      <c r="T25" s="20"/>
      <c r="U25" s="20"/>
      <c r="V25" s="20"/>
      <c r="W25" s="20"/>
      <c r="X25" s="20"/>
      <c r="Y25" s="20"/>
      <c r="Z25" s="20"/>
      <c r="AA25" s="20"/>
      <c r="AB25" s="20"/>
      <c r="AC25" s="21"/>
      <c r="AD25" s="21"/>
      <c r="AE25" s="21"/>
    </row>
    <row r="26" spans="1:31">
      <c r="A26" s="406" t="s">
        <v>190</v>
      </c>
      <c r="B26" s="406"/>
      <c r="C26" s="406"/>
      <c r="D26" s="406"/>
      <c r="E26" s="406"/>
      <c r="F26" s="406"/>
      <c r="G26" s="406"/>
      <c r="H26" s="406"/>
      <c r="I26" s="406"/>
      <c r="J26" s="236"/>
      <c r="K26" s="13"/>
      <c r="L26" s="13"/>
      <c r="M26" s="13"/>
      <c r="N26" s="13"/>
      <c r="O26" s="13"/>
      <c r="P26" s="20"/>
      <c r="Q26" s="20"/>
      <c r="R26" s="20"/>
      <c r="S26" s="20"/>
      <c r="T26" s="20"/>
      <c r="U26" s="20"/>
      <c r="V26" s="20"/>
      <c r="W26" s="20"/>
      <c r="X26" s="20"/>
      <c r="Y26" s="20"/>
      <c r="Z26" s="20"/>
      <c r="AA26" s="20"/>
      <c r="AB26" s="20"/>
      <c r="AC26" s="21"/>
      <c r="AD26" s="21"/>
      <c r="AE26" s="21"/>
    </row>
    <row r="27" spans="1:31">
      <c r="A27" s="430" t="s">
        <v>99</v>
      </c>
      <c r="B27" s="430"/>
      <c r="C27" s="430"/>
      <c r="D27" s="430"/>
      <c r="E27" s="430"/>
      <c r="F27" s="430"/>
      <c r="G27" s="430"/>
      <c r="H27" s="430"/>
      <c r="I27" s="430"/>
      <c r="J27" s="238"/>
      <c r="K27" s="13"/>
      <c r="L27" s="13"/>
      <c r="M27" s="13"/>
      <c r="N27" s="13"/>
      <c r="O27" s="13"/>
      <c r="P27" s="20"/>
      <c r="Q27" s="20"/>
      <c r="R27" s="20"/>
      <c r="S27" s="20"/>
      <c r="T27" s="20"/>
      <c r="U27" s="20"/>
      <c r="V27" s="20"/>
      <c r="W27" s="20"/>
      <c r="X27" s="20"/>
      <c r="Y27" s="20"/>
      <c r="Z27" s="20"/>
      <c r="AA27" s="20"/>
      <c r="AB27" s="20"/>
      <c r="AC27" s="21"/>
      <c r="AD27" s="21"/>
      <c r="AE27" s="21"/>
    </row>
    <row r="28" spans="1:31">
      <c r="A28" s="431" t="s">
        <v>100</v>
      </c>
      <c r="B28" s="431"/>
      <c r="C28" s="431"/>
      <c r="D28" s="431"/>
      <c r="E28" s="431"/>
      <c r="F28" s="431"/>
      <c r="G28" s="431"/>
      <c r="H28" s="431"/>
      <c r="I28" s="431"/>
      <c r="J28" s="236"/>
      <c r="K28" s="13"/>
      <c r="L28" s="13"/>
      <c r="M28" s="13"/>
      <c r="N28" s="13"/>
      <c r="O28" s="13"/>
      <c r="P28" s="20"/>
      <c r="Q28" s="20"/>
      <c r="R28" s="20"/>
      <c r="S28" s="20"/>
      <c r="T28" s="20"/>
      <c r="U28" s="20"/>
      <c r="V28" s="20"/>
      <c r="W28" s="20"/>
      <c r="X28" s="20"/>
      <c r="Y28" s="20"/>
      <c r="Z28" s="20"/>
      <c r="AA28" s="20"/>
      <c r="AB28" s="20"/>
      <c r="AC28" s="21"/>
      <c r="AD28" s="21"/>
      <c r="AE28" s="21"/>
    </row>
    <row r="29" spans="1:31">
      <c r="A29" s="421" t="s">
        <v>101</v>
      </c>
      <c r="B29" s="421"/>
      <c r="C29" s="421"/>
      <c r="D29" s="421"/>
      <c r="E29" s="421"/>
      <c r="F29" s="421"/>
      <c r="G29" s="421"/>
      <c r="H29" s="421"/>
      <c r="I29" s="421"/>
      <c r="J29" s="236"/>
      <c r="K29" s="13"/>
      <c r="L29" s="13"/>
      <c r="M29" s="13"/>
      <c r="N29" s="13"/>
      <c r="O29" s="13"/>
      <c r="P29" s="20"/>
      <c r="Q29" s="20"/>
      <c r="R29" s="20"/>
      <c r="S29" s="20"/>
      <c r="T29" s="20"/>
      <c r="U29" s="20"/>
      <c r="V29" s="20"/>
      <c r="W29" s="20"/>
      <c r="X29" s="20"/>
      <c r="Y29" s="20"/>
      <c r="Z29" s="20"/>
      <c r="AA29" s="20"/>
      <c r="AB29" s="20"/>
      <c r="AC29" s="21"/>
      <c r="AD29" s="21"/>
      <c r="AE29" s="21"/>
    </row>
    <row r="30" spans="1:31" ht="36.75" customHeight="1">
      <c r="A30" s="422" t="s">
        <v>192</v>
      </c>
      <c r="B30" s="422"/>
      <c r="C30" s="422"/>
      <c r="D30" s="422"/>
      <c r="E30" s="422"/>
      <c r="F30" s="422"/>
      <c r="G30" s="422"/>
      <c r="H30" s="422"/>
      <c r="I30" s="422"/>
      <c r="J30" s="239"/>
      <c r="K30" s="13"/>
      <c r="L30" s="13"/>
      <c r="M30" s="13"/>
      <c r="N30" s="13"/>
      <c r="O30" s="13"/>
      <c r="P30" s="20"/>
      <c r="Q30" s="20"/>
      <c r="R30" s="20"/>
      <c r="S30" s="20"/>
      <c r="T30" s="20"/>
      <c r="U30" s="20"/>
      <c r="V30" s="20"/>
      <c r="W30" s="20"/>
      <c r="X30" s="20"/>
      <c r="Y30" s="20"/>
      <c r="Z30" s="20"/>
      <c r="AA30" s="20"/>
      <c r="AB30" s="20"/>
      <c r="AC30" s="21"/>
      <c r="AD30" s="21"/>
      <c r="AE30" s="21"/>
    </row>
    <row r="31" spans="1:31" ht="40.5" customHeight="1">
      <c r="A31" s="423" t="s">
        <v>191</v>
      </c>
      <c r="B31" s="423"/>
      <c r="C31" s="423"/>
      <c r="D31" s="423"/>
      <c r="E31" s="423"/>
      <c r="F31" s="423"/>
      <c r="G31" s="423"/>
      <c r="H31" s="423"/>
      <c r="I31" s="423"/>
      <c r="J31" s="239"/>
      <c r="K31" s="13"/>
      <c r="L31" s="13"/>
      <c r="M31" s="13"/>
      <c r="N31" s="13"/>
      <c r="O31" s="13"/>
      <c r="P31" s="20"/>
      <c r="Q31" s="20"/>
      <c r="R31" s="20"/>
      <c r="S31" s="20"/>
      <c r="T31" s="20"/>
      <c r="U31" s="20"/>
      <c r="V31" s="20"/>
      <c r="W31" s="20"/>
      <c r="X31" s="20"/>
      <c r="Y31" s="20"/>
      <c r="Z31" s="20"/>
      <c r="AA31" s="20"/>
      <c r="AB31" s="20"/>
    </row>
  </sheetData>
  <mergeCells count="17">
    <mergeCell ref="A29:I29"/>
    <mergeCell ref="A30:I30"/>
    <mergeCell ref="A31:I31"/>
    <mergeCell ref="A22:C22"/>
    <mergeCell ref="B9:B21"/>
    <mergeCell ref="A27:I27"/>
    <mergeCell ref="A28:I28"/>
    <mergeCell ref="A2:I2"/>
    <mergeCell ref="A24:I24"/>
    <mergeCell ref="A26:I26"/>
    <mergeCell ref="A3:A19"/>
    <mergeCell ref="B3:C4"/>
    <mergeCell ref="B5:C5"/>
    <mergeCell ref="B6:C6"/>
    <mergeCell ref="B7:C7"/>
    <mergeCell ref="B8:C8"/>
    <mergeCell ref="A25:I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I66"/>
  <sheetViews>
    <sheetView view="pageBreakPreview" zoomScale="70" zoomScaleNormal="75" zoomScaleSheetLayoutView="70" workbookViewId="0">
      <selection activeCell="B26" sqref="B26:C26"/>
    </sheetView>
  </sheetViews>
  <sheetFormatPr defaultRowHeight="12.75"/>
  <cols>
    <col min="1" max="1" width="14.7109375" style="4" customWidth="1"/>
    <col min="2" max="2" width="4.85546875" style="4" customWidth="1"/>
    <col min="3" max="3" width="19.140625" style="3" customWidth="1"/>
    <col min="4" max="4" width="13.42578125" style="3" customWidth="1"/>
    <col min="5" max="5" width="11.7109375" style="5" customWidth="1"/>
    <col min="6" max="6" width="11.85546875" style="5" customWidth="1"/>
    <col min="7" max="7" width="13.28515625" style="5" customWidth="1"/>
    <col min="8" max="8" width="12.5703125" style="5" customWidth="1"/>
    <col min="9" max="10" width="13" style="5" customWidth="1"/>
    <col min="11" max="11" width="11.85546875" style="5" customWidth="1"/>
    <col min="12" max="12" width="11.42578125" style="5" customWidth="1"/>
    <col min="13" max="13" width="11.5703125" style="5" customWidth="1"/>
    <col min="14" max="14" width="10.42578125" style="5" customWidth="1"/>
    <col min="15" max="15" width="11.28515625" style="3" customWidth="1"/>
    <col min="16" max="16" width="12.5703125" style="3" customWidth="1"/>
    <col min="17" max="17" width="12.28515625" style="3" customWidth="1"/>
    <col min="18" max="18" width="12" style="3" customWidth="1"/>
    <col min="19" max="19" width="13.140625" style="3" customWidth="1"/>
    <col min="20" max="20" width="12.85546875" style="3" customWidth="1"/>
    <col min="21" max="29" width="9.140625" style="3"/>
    <col min="30" max="256" width="9.140625" style="4"/>
    <col min="257" max="257" width="12.42578125" style="4" customWidth="1"/>
    <col min="258" max="258" width="4.85546875" style="4" customWidth="1"/>
    <col min="259" max="259" width="19.28515625" style="4" customWidth="1"/>
    <col min="260" max="260" width="13.42578125" style="4" customWidth="1"/>
    <col min="261" max="261" width="11.7109375" style="4" customWidth="1"/>
    <col min="262" max="262" width="11" style="4" customWidth="1"/>
    <col min="263" max="263" width="13.28515625" style="4" customWidth="1"/>
    <col min="264" max="264" width="12.5703125" style="4" customWidth="1"/>
    <col min="265" max="266" width="13" style="4" customWidth="1"/>
    <col min="267" max="267" width="11.85546875" style="4" customWidth="1"/>
    <col min="268" max="269" width="12.5703125" style="4" customWidth="1"/>
    <col min="270" max="270" width="11.42578125" style="4" customWidth="1"/>
    <col min="271" max="271" width="11.28515625" style="4" customWidth="1"/>
    <col min="272" max="272" width="12.5703125" style="4" customWidth="1"/>
    <col min="273" max="273" width="12.28515625" style="4" customWidth="1"/>
    <col min="274" max="274" width="11.5703125" style="4" customWidth="1"/>
    <col min="275" max="275" width="14.28515625" style="4" customWidth="1"/>
    <col min="276" max="512" width="9.140625" style="4"/>
    <col min="513" max="513" width="12.42578125" style="4" customWidth="1"/>
    <col min="514" max="514" width="4.85546875" style="4" customWidth="1"/>
    <col min="515" max="515" width="19.28515625" style="4" customWidth="1"/>
    <col min="516" max="516" width="13.42578125" style="4" customWidth="1"/>
    <col min="517" max="517" width="11.7109375" style="4" customWidth="1"/>
    <col min="518" max="518" width="11" style="4" customWidth="1"/>
    <col min="519" max="519" width="13.28515625" style="4" customWidth="1"/>
    <col min="520" max="520" width="12.5703125" style="4" customWidth="1"/>
    <col min="521" max="522" width="13" style="4" customWidth="1"/>
    <col min="523" max="523" width="11.85546875" style="4" customWidth="1"/>
    <col min="524" max="525" width="12.5703125" style="4" customWidth="1"/>
    <col min="526" max="526" width="11.42578125" style="4" customWidth="1"/>
    <col min="527" max="527" width="11.28515625" style="4" customWidth="1"/>
    <col min="528" max="528" width="12.5703125" style="4" customWidth="1"/>
    <col min="529" max="529" width="12.28515625" style="4" customWidth="1"/>
    <col min="530" max="530" width="11.5703125" style="4" customWidth="1"/>
    <col min="531" max="531" width="14.28515625" style="4" customWidth="1"/>
    <col min="532" max="768" width="9.140625" style="4"/>
    <col min="769" max="769" width="12.42578125" style="4" customWidth="1"/>
    <col min="770" max="770" width="4.85546875" style="4" customWidth="1"/>
    <col min="771" max="771" width="19.28515625" style="4" customWidth="1"/>
    <col min="772" max="772" width="13.42578125" style="4" customWidth="1"/>
    <col min="773" max="773" width="11.7109375" style="4" customWidth="1"/>
    <col min="774" max="774" width="11" style="4" customWidth="1"/>
    <col min="775" max="775" width="13.28515625" style="4" customWidth="1"/>
    <col min="776" max="776" width="12.5703125" style="4" customWidth="1"/>
    <col min="777" max="778" width="13" style="4" customWidth="1"/>
    <col min="779" max="779" width="11.85546875" style="4" customWidth="1"/>
    <col min="780" max="781" width="12.5703125" style="4" customWidth="1"/>
    <col min="782" max="782" width="11.42578125" style="4" customWidth="1"/>
    <col min="783" max="783" width="11.28515625" style="4" customWidth="1"/>
    <col min="784" max="784" width="12.5703125" style="4" customWidth="1"/>
    <col min="785" max="785" width="12.28515625" style="4" customWidth="1"/>
    <col min="786" max="786" width="11.5703125" style="4" customWidth="1"/>
    <col min="787" max="787" width="14.28515625" style="4" customWidth="1"/>
    <col min="788" max="1024" width="9.140625" style="4"/>
    <col min="1025" max="1025" width="12.42578125" style="4" customWidth="1"/>
    <col min="1026" max="1026" width="4.85546875" style="4" customWidth="1"/>
    <col min="1027" max="1027" width="19.28515625" style="4" customWidth="1"/>
    <col min="1028" max="1028" width="13.42578125" style="4" customWidth="1"/>
    <col min="1029" max="1029" width="11.7109375" style="4" customWidth="1"/>
    <col min="1030" max="1030" width="11" style="4" customWidth="1"/>
    <col min="1031" max="1031" width="13.28515625" style="4" customWidth="1"/>
    <col min="1032" max="1032" width="12.5703125" style="4" customWidth="1"/>
    <col min="1033" max="1034" width="13" style="4" customWidth="1"/>
    <col min="1035" max="1035" width="11.85546875" style="4" customWidth="1"/>
    <col min="1036" max="1037" width="12.5703125" style="4" customWidth="1"/>
    <col min="1038" max="1038" width="11.42578125" style="4" customWidth="1"/>
    <col min="1039" max="1039" width="11.28515625" style="4" customWidth="1"/>
    <col min="1040" max="1040" width="12.5703125" style="4" customWidth="1"/>
    <col min="1041" max="1041" width="12.28515625" style="4" customWidth="1"/>
    <col min="1042" max="1042" width="11.5703125" style="4" customWidth="1"/>
    <col min="1043" max="1043" width="14.28515625" style="4" customWidth="1"/>
    <col min="1044" max="1280" width="9.140625" style="4"/>
    <col min="1281" max="1281" width="12.42578125" style="4" customWidth="1"/>
    <col min="1282" max="1282" width="4.85546875" style="4" customWidth="1"/>
    <col min="1283" max="1283" width="19.28515625" style="4" customWidth="1"/>
    <col min="1284" max="1284" width="13.42578125" style="4" customWidth="1"/>
    <col min="1285" max="1285" width="11.7109375" style="4" customWidth="1"/>
    <col min="1286" max="1286" width="11" style="4" customWidth="1"/>
    <col min="1287" max="1287" width="13.28515625" style="4" customWidth="1"/>
    <col min="1288" max="1288" width="12.5703125" style="4" customWidth="1"/>
    <col min="1289" max="1290" width="13" style="4" customWidth="1"/>
    <col min="1291" max="1291" width="11.85546875" style="4" customWidth="1"/>
    <col min="1292" max="1293" width="12.5703125" style="4" customWidth="1"/>
    <col min="1294" max="1294" width="11.42578125" style="4" customWidth="1"/>
    <col min="1295" max="1295" width="11.28515625" style="4" customWidth="1"/>
    <col min="1296" max="1296" width="12.5703125" style="4" customWidth="1"/>
    <col min="1297" max="1297" width="12.28515625" style="4" customWidth="1"/>
    <col min="1298" max="1298" width="11.5703125" style="4" customWidth="1"/>
    <col min="1299" max="1299" width="14.28515625" style="4" customWidth="1"/>
    <col min="1300" max="1536" width="9.140625" style="4"/>
    <col min="1537" max="1537" width="12.42578125" style="4" customWidth="1"/>
    <col min="1538" max="1538" width="4.85546875" style="4" customWidth="1"/>
    <col min="1539" max="1539" width="19.28515625" style="4" customWidth="1"/>
    <col min="1540" max="1540" width="13.42578125" style="4" customWidth="1"/>
    <col min="1541" max="1541" width="11.7109375" style="4" customWidth="1"/>
    <col min="1542" max="1542" width="11" style="4" customWidth="1"/>
    <col min="1543" max="1543" width="13.28515625" style="4" customWidth="1"/>
    <col min="1544" max="1544" width="12.5703125" style="4" customWidth="1"/>
    <col min="1545" max="1546" width="13" style="4" customWidth="1"/>
    <col min="1547" max="1547" width="11.85546875" style="4" customWidth="1"/>
    <col min="1548" max="1549" width="12.5703125" style="4" customWidth="1"/>
    <col min="1550" max="1550" width="11.42578125" style="4" customWidth="1"/>
    <col min="1551" max="1551" width="11.28515625" style="4" customWidth="1"/>
    <col min="1552" max="1552" width="12.5703125" style="4" customWidth="1"/>
    <col min="1553" max="1553" width="12.28515625" style="4" customWidth="1"/>
    <col min="1554" max="1554" width="11.5703125" style="4" customWidth="1"/>
    <col min="1555" max="1555" width="14.28515625" style="4" customWidth="1"/>
    <col min="1556" max="1792" width="9.140625" style="4"/>
    <col min="1793" max="1793" width="12.42578125" style="4" customWidth="1"/>
    <col min="1794" max="1794" width="4.85546875" style="4" customWidth="1"/>
    <col min="1795" max="1795" width="19.28515625" style="4" customWidth="1"/>
    <col min="1796" max="1796" width="13.42578125" style="4" customWidth="1"/>
    <col min="1797" max="1797" width="11.7109375" style="4" customWidth="1"/>
    <col min="1798" max="1798" width="11" style="4" customWidth="1"/>
    <col min="1799" max="1799" width="13.28515625" style="4" customWidth="1"/>
    <col min="1800" max="1800" width="12.5703125" style="4" customWidth="1"/>
    <col min="1801" max="1802" width="13" style="4" customWidth="1"/>
    <col min="1803" max="1803" width="11.85546875" style="4" customWidth="1"/>
    <col min="1804" max="1805" width="12.5703125" style="4" customWidth="1"/>
    <col min="1806" max="1806" width="11.42578125" style="4" customWidth="1"/>
    <col min="1807" max="1807" width="11.28515625" style="4" customWidth="1"/>
    <col min="1808" max="1808" width="12.5703125" style="4" customWidth="1"/>
    <col min="1809" max="1809" width="12.28515625" style="4" customWidth="1"/>
    <col min="1810" max="1810" width="11.5703125" style="4" customWidth="1"/>
    <col min="1811" max="1811" width="14.28515625" style="4" customWidth="1"/>
    <col min="1812" max="2048" width="9.140625" style="4"/>
    <col min="2049" max="2049" width="12.42578125" style="4" customWidth="1"/>
    <col min="2050" max="2050" width="4.85546875" style="4" customWidth="1"/>
    <col min="2051" max="2051" width="19.28515625" style="4" customWidth="1"/>
    <col min="2052" max="2052" width="13.42578125" style="4" customWidth="1"/>
    <col min="2053" max="2053" width="11.7109375" style="4" customWidth="1"/>
    <col min="2054" max="2054" width="11" style="4" customWidth="1"/>
    <col min="2055" max="2055" width="13.28515625" style="4" customWidth="1"/>
    <col min="2056" max="2056" width="12.5703125" style="4" customWidth="1"/>
    <col min="2057" max="2058" width="13" style="4" customWidth="1"/>
    <col min="2059" max="2059" width="11.85546875" style="4" customWidth="1"/>
    <col min="2060" max="2061" width="12.5703125" style="4" customWidth="1"/>
    <col min="2062" max="2062" width="11.42578125" style="4" customWidth="1"/>
    <col min="2063" max="2063" width="11.28515625" style="4" customWidth="1"/>
    <col min="2064" max="2064" width="12.5703125" style="4" customWidth="1"/>
    <col min="2065" max="2065" width="12.28515625" style="4" customWidth="1"/>
    <col min="2066" max="2066" width="11.5703125" style="4" customWidth="1"/>
    <col min="2067" max="2067" width="14.28515625" style="4" customWidth="1"/>
    <col min="2068" max="2304" width="9.140625" style="4"/>
    <col min="2305" max="2305" width="12.42578125" style="4" customWidth="1"/>
    <col min="2306" max="2306" width="4.85546875" style="4" customWidth="1"/>
    <col min="2307" max="2307" width="19.28515625" style="4" customWidth="1"/>
    <col min="2308" max="2308" width="13.42578125" style="4" customWidth="1"/>
    <col min="2309" max="2309" width="11.7109375" style="4" customWidth="1"/>
    <col min="2310" max="2310" width="11" style="4" customWidth="1"/>
    <col min="2311" max="2311" width="13.28515625" style="4" customWidth="1"/>
    <col min="2312" max="2312" width="12.5703125" style="4" customWidth="1"/>
    <col min="2313" max="2314" width="13" style="4" customWidth="1"/>
    <col min="2315" max="2315" width="11.85546875" style="4" customWidth="1"/>
    <col min="2316" max="2317" width="12.5703125" style="4" customWidth="1"/>
    <col min="2318" max="2318" width="11.42578125" style="4" customWidth="1"/>
    <col min="2319" max="2319" width="11.28515625" style="4" customWidth="1"/>
    <col min="2320" max="2320" width="12.5703125" style="4" customWidth="1"/>
    <col min="2321" max="2321" width="12.28515625" style="4" customWidth="1"/>
    <col min="2322" max="2322" width="11.5703125" style="4" customWidth="1"/>
    <col min="2323" max="2323" width="14.28515625" style="4" customWidth="1"/>
    <col min="2324" max="2560" width="9.140625" style="4"/>
    <col min="2561" max="2561" width="12.42578125" style="4" customWidth="1"/>
    <col min="2562" max="2562" width="4.85546875" style="4" customWidth="1"/>
    <col min="2563" max="2563" width="19.28515625" style="4" customWidth="1"/>
    <col min="2564" max="2564" width="13.42578125" style="4" customWidth="1"/>
    <col min="2565" max="2565" width="11.7109375" style="4" customWidth="1"/>
    <col min="2566" max="2566" width="11" style="4" customWidth="1"/>
    <col min="2567" max="2567" width="13.28515625" style="4" customWidth="1"/>
    <col min="2568" max="2568" width="12.5703125" style="4" customWidth="1"/>
    <col min="2569" max="2570" width="13" style="4" customWidth="1"/>
    <col min="2571" max="2571" width="11.85546875" style="4" customWidth="1"/>
    <col min="2572" max="2573" width="12.5703125" style="4" customWidth="1"/>
    <col min="2574" max="2574" width="11.42578125" style="4" customWidth="1"/>
    <col min="2575" max="2575" width="11.28515625" style="4" customWidth="1"/>
    <col min="2576" max="2576" width="12.5703125" style="4" customWidth="1"/>
    <col min="2577" max="2577" width="12.28515625" style="4" customWidth="1"/>
    <col min="2578" max="2578" width="11.5703125" style="4" customWidth="1"/>
    <col min="2579" max="2579" width="14.28515625" style="4" customWidth="1"/>
    <col min="2580" max="2816" width="9.140625" style="4"/>
    <col min="2817" max="2817" width="12.42578125" style="4" customWidth="1"/>
    <col min="2818" max="2818" width="4.85546875" style="4" customWidth="1"/>
    <col min="2819" max="2819" width="19.28515625" style="4" customWidth="1"/>
    <col min="2820" max="2820" width="13.42578125" style="4" customWidth="1"/>
    <col min="2821" max="2821" width="11.7109375" style="4" customWidth="1"/>
    <col min="2822" max="2822" width="11" style="4" customWidth="1"/>
    <col min="2823" max="2823" width="13.28515625" style="4" customWidth="1"/>
    <col min="2824" max="2824" width="12.5703125" style="4" customWidth="1"/>
    <col min="2825" max="2826" width="13" style="4" customWidth="1"/>
    <col min="2827" max="2827" width="11.85546875" style="4" customWidth="1"/>
    <col min="2828" max="2829" width="12.5703125" style="4" customWidth="1"/>
    <col min="2830" max="2830" width="11.42578125" style="4" customWidth="1"/>
    <col min="2831" max="2831" width="11.28515625" style="4" customWidth="1"/>
    <col min="2832" max="2832" width="12.5703125" style="4" customWidth="1"/>
    <col min="2833" max="2833" width="12.28515625" style="4" customWidth="1"/>
    <col min="2834" max="2834" width="11.5703125" style="4" customWidth="1"/>
    <col min="2835" max="2835" width="14.28515625" style="4" customWidth="1"/>
    <col min="2836" max="3072" width="9.140625" style="4"/>
    <col min="3073" max="3073" width="12.42578125" style="4" customWidth="1"/>
    <col min="3074" max="3074" width="4.85546875" style="4" customWidth="1"/>
    <col min="3075" max="3075" width="19.28515625" style="4" customWidth="1"/>
    <col min="3076" max="3076" width="13.42578125" style="4" customWidth="1"/>
    <col min="3077" max="3077" width="11.7109375" style="4" customWidth="1"/>
    <col min="3078" max="3078" width="11" style="4" customWidth="1"/>
    <col min="3079" max="3079" width="13.28515625" style="4" customWidth="1"/>
    <col min="3080" max="3080" width="12.5703125" style="4" customWidth="1"/>
    <col min="3081" max="3082" width="13" style="4" customWidth="1"/>
    <col min="3083" max="3083" width="11.85546875" style="4" customWidth="1"/>
    <col min="3084" max="3085" width="12.5703125" style="4" customWidth="1"/>
    <col min="3086" max="3086" width="11.42578125" style="4" customWidth="1"/>
    <col min="3087" max="3087" width="11.28515625" style="4" customWidth="1"/>
    <col min="3088" max="3088" width="12.5703125" style="4" customWidth="1"/>
    <col min="3089" max="3089" width="12.28515625" style="4" customWidth="1"/>
    <col min="3090" max="3090" width="11.5703125" style="4" customWidth="1"/>
    <col min="3091" max="3091" width="14.28515625" style="4" customWidth="1"/>
    <col min="3092" max="3328" width="9.140625" style="4"/>
    <col min="3329" max="3329" width="12.42578125" style="4" customWidth="1"/>
    <col min="3330" max="3330" width="4.85546875" style="4" customWidth="1"/>
    <col min="3331" max="3331" width="19.28515625" style="4" customWidth="1"/>
    <col min="3332" max="3332" width="13.42578125" style="4" customWidth="1"/>
    <col min="3333" max="3333" width="11.7109375" style="4" customWidth="1"/>
    <col min="3334" max="3334" width="11" style="4" customWidth="1"/>
    <col min="3335" max="3335" width="13.28515625" style="4" customWidth="1"/>
    <col min="3336" max="3336" width="12.5703125" style="4" customWidth="1"/>
    <col min="3337" max="3338" width="13" style="4" customWidth="1"/>
    <col min="3339" max="3339" width="11.85546875" style="4" customWidth="1"/>
    <col min="3340" max="3341" width="12.5703125" style="4" customWidth="1"/>
    <col min="3342" max="3342" width="11.42578125" style="4" customWidth="1"/>
    <col min="3343" max="3343" width="11.28515625" style="4" customWidth="1"/>
    <col min="3344" max="3344" width="12.5703125" style="4" customWidth="1"/>
    <col min="3345" max="3345" width="12.28515625" style="4" customWidth="1"/>
    <col min="3346" max="3346" width="11.5703125" style="4" customWidth="1"/>
    <col min="3347" max="3347" width="14.28515625" style="4" customWidth="1"/>
    <col min="3348" max="3584" width="9.140625" style="4"/>
    <col min="3585" max="3585" width="12.42578125" style="4" customWidth="1"/>
    <col min="3586" max="3586" width="4.85546875" style="4" customWidth="1"/>
    <col min="3587" max="3587" width="19.28515625" style="4" customWidth="1"/>
    <col min="3588" max="3588" width="13.42578125" style="4" customWidth="1"/>
    <col min="3589" max="3589" width="11.7109375" style="4" customWidth="1"/>
    <col min="3590" max="3590" width="11" style="4" customWidth="1"/>
    <col min="3591" max="3591" width="13.28515625" style="4" customWidth="1"/>
    <col min="3592" max="3592" width="12.5703125" style="4" customWidth="1"/>
    <col min="3593" max="3594" width="13" style="4" customWidth="1"/>
    <col min="3595" max="3595" width="11.85546875" style="4" customWidth="1"/>
    <col min="3596" max="3597" width="12.5703125" style="4" customWidth="1"/>
    <col min="3598" max="3598" width="11.42578125" style="4" customWidth="1"/>
    <col min="3599" max="3599" width="11.28515625" style="4" customWidth="1"/>
    <col min="3600" max="3600" width="12.5703125" style="4" customWidth="1"/>
    <col min="3601" max="3601" width="12.28515625" style="4" customWidth="1"/>
    <col min="3602" max="3602" width="11.5703125" style="4" customWidth="1"/>
    <col min="3603" max="3603" width="14.28515625" style="4" customWidth="1"/>
    <col min="3604" max="3840" width="9.140625" style="4"/>
    <col min="3841" max="3841" width="12.42578125" style="4" customWidth="1"/>
    <col min="3842" max="3842" width="4.85546875" style="4" customWidth="1"/>
    <col min="3843" max="3843" width="19.28515625" style="4" customWidth="1"/>
    <col min="3844" max="3844" width="13.42578125" style="4" customWidth="1"/>
    <col min="3845" max="3845" width="11.7109375" style="4" customWidth="1"/>
    <col min="3846" max="3846" width="11" style="4" customWidth="1"/>
    <col min="3847" max="3847" width="13.28515625" style="4" customWidth="1"/>
    <col min="3848" max="3848" width="12.5703125" style="4" customWidth="1"/>
    <col min="3849" max="3850" width="13" style="4" customWidth="1"/>
    <col min="3851" max="3851" width="11.85546875" style="4" customWidth="1"/>
    <col min="3852" max="3853" width="12.5703125" style="4" customWidth="1"/>
    <col min="3854" max="3854" width="11.42578125" style="4" customWidth="1"/>
    <col min="3855" max="3855" width="11.28515625" style="4" customWidth="1"/>
    <col min="3856" max="3856" width="12.5703125" style="4" customWidth="1"/>
    <col min="3857" max="3857" width="12.28515625" style="4" customWidth="1"/>
    <col min="3858" max="3858" width="11.5703125" style="4" customWidth="1"/>
    <col min="3859" max="3859" width="14.28515625" style="4" customWidth="1"/>
    <col min="3860" max="4096" width="9.140625" style="4"/>
    <col min="4097" max="4097" width="12.42578125" style="4" customWidth="1"/>
    <col min="4098" max="4098" width="4.85546875" style="4" customWidth="1"/>
    <col min="4099" max="4099" width="19.28515625" style="4" customWidth="1"/>
    <col min="4100" max="4100" width="13.42578125" style="4" customWidth="1"/>
    <col min="4101" max="4101" width="11.7109375" style="4" customWidth="1"/>
    <col min="4102" max="4102" width="11" style="4" customWidth="1"/>
    <col min="4103" max="4103" width="13.28515625" style="4" customWidth="1"/>
    <col min="4104" max="4104" width="12.5703125" style="4" customWidth="1"/>
    <col min="4105" max="4106" width="13" style="4" customWidth="1"/>
    <col min="4107" max="4107" width="11.85546875" style="4" customWidth="1"/>
    <col min="4108" max="4109" width="12.5703125" style="4" customWidth="1"/>
    <col min="4110" max="4110" width="11.42578125" style="4" customWidth="1"/>
    <col min="4111" max="4111" width="11.28515625" style="4" customWidth="1"/>
    <col min="4112" max="4112" width="12.5703125" style="4" customWidth="1"/>
    <col min="4113" max="4113" width="12.28515625" style="4" customWidth="1"/>
    <col min="4114" max="4114" width="11.5703125" style="4" customWidth="1"/>
    <col min="4115" max="4115" width="14.28515625" style="4" customWidth="1"/>
    <col min="4116" max="4352" width="9.140625" style="4"/>
    <col min="4353" max="4353" width="12.42578125" style="4" customWidth="1"/>
    <col min="4354" max="4354" width="4.85546875" style="4" customWidth="1"/>
    <col min="4355" max="4355" width="19.28515625" style="4" customWidth="1"/>
    <col min="4356" max="4356" width="13.42578125" style="4" customWidth="1"/>
    <col min="4357" max="4357" width="11.7109375" style="4" customWidth="1"/>
    <col min="4358" max="4358" width="11" style="4" customWidth="1"/>
    <col min="4359" max="4359" width="13.28515625" style="4" customWidth="1"/>
    <col min="4360" max="4360" width="12.5703125" style="4" customWidth="1"/>
    <col min="4361" max="4362" width="13" style="4" customWidth="1"/>
    <col min="4363" max="4363" width="11.85546875" style="4" customWidth="1"/>
    <col min="4364" max="4365" width="12.5703125" style="4" customWidth="1"/>
    <col min="4366" max="4366" width="11.42578125" style="4" customWidth="1"/>
    <col min="4367" max="4367" width="11.28515625" style="4" customWidth="1"/>
    <col min="4368" max="4368" width="12.5703125" style="4" customWidth="1"/>
    <col min="4369" max="4369" width="12.28515625" style="4" customWidth="1"/>
    <col min="4370" max="4370" width="11.5703125" style="4" customWidth="1"/>
    <col min="4371" max="4371" width="14.28515625" style="4" customWidth="1"/>
    <col min="4372" max="4608" width="9.140625" style="4"/>
    <col min="4609" max="4609" width="12.42578125" style="4" customWidth="1"/>
    <col min="4610" max="4610" width="4.85546875" style="4" customWidth="1"/>
    <col min="4611" max="4611" width="19.28515625" style="4" customWidth="1"/>
    <col min="4612" max="4612" width="13.42578125" style="4" customWidth="1"/>
    <col min="4613" max="4613" width="11.7109375" style="4" customWidth="1"/>
    <col min="4614" max="4614" width="11" style="4" customWidth="1"/>
    <col min="4615" max="4615" width="13.28515625" style="4" customWidth="1"/>
    <col min="4616" max="4616" width="12.5703125" style="4" customWidth="1"/>
    <col min="4617" max="4618" width="13" style="4" customWidth="1"/>
    <col min="4619" max="4619" width="11.85546875" style="4" customWidth="1"/>
    <col min="4620" max="4621" width="12.5703125" style="4" customWidth="1"/>
    <col min="4622" max="4622" width="11.42578125" style="4" customWidth="1"/>
    <col min="4623" max="4623" width="11.28515625" style="4" customWidth="1"/>
    <col min="4624" max="4624" width="12.5703125" style="4" customWidth="1"/>
    <col min="4625" max="4625" width="12.28515625" style="4" customWidth="1"/>
    <col min="4626" max="4626" width="11.5703125" style="4" customWidth="1"/>
    <col min="4627" max="4627" width="14.28515625" style="4" customWidth="1"/>
    <col min="4628" max="4864" width="9.140625" style="4"/>
    <col min="4865" max="4865" width="12.42578125" style="4" customWidth="1"/>
    <col min="4866" max="4866" width="4.85546875" style="4" customWidth="1"/>
    <col min="4867" max="4867" width="19.28515625" style="4" customWidth="1"/>
    <col min="4868" max="4868" width="13.42578125" style="4" customWidth="1"/>
    <col min="4869" max="4869" width="11.7109375" style="4" customWidth="1"/>
    <col min="4870" max="4870" width="11" style="4" customWidth="1"/>
    <col min="4871" max="4871" width="13.28515625" style="4" customWidth="1"/>
    <col min="4872" max="4872" width="12.5703125" style="4" customWidth="1"/>
    <col min="4873" max="4874" width="13" style="4" customWidth="1"/>
    <col min="4875" max="4875" width="11.85546875" style="4" customWidth="1"/>
    <col min="4876" max="4877" width="12.5703125" style="4" customWidth="1"/>
    <col min="4878" max="4878" width="11.42578125" style="4" customWidth="1"/>
    <col min="4879" max="4879" width="11.28515625" style="4" customWidth="1"/>
    <col min="4880" max="4880" width="12.5703125" style="4" customWidth="1"/>
    <col min="4881" max="4881" width="12.28515625" style="4" customWidth="1"/>
    <col min="4882" max="4882" width="11.5703125" style="4" customWidth="1"/>
    <col min="4883" max="4883" width="14.28515625" style="4" customWidth="1"/>
    <col min="4884" max="5120" width="9.140625" style="4"/>
    <col min="5121" max="5121" width="12.42578125" style="4" customWidth="1"/>
    <col min="5122" max="5122" width="4.85546875" style="4" customWidth="1"/>
    <col min="5123" max="5123" width="19.28515625" style="4" customWidth="1"/>
    <col min="5124" max="5124" width="13.42578125" style="4" customWidth="1"/>
    <col min="5125" max="5125" width="11.7109375" style="4" customWidth="1"/>
    <col min="5126" max="5126" width="11" style="4" customWidth="1"/>
    <col min="5127" max="5127" width="13.28515625" style="4" customWidth="1"/>
    <col min="5128" max="5128" width="12.5703125" style="4" customWidth="1"/>
    <col min="5129" max="5130" width="13" style="4" customWidth="1"/>
    <col min="5131" max="5131" width="11.85546875" style="4" customWidth="1"/>
    <col min="5132" max="5133" width="12.5703125" style="4" customWidth="1"/>
    <col min="5134" max="5134" width="11.42578125" style="4" customWidth="1"/>
    <col min="5135" max="5135" width="11.28515625" style="4" customWidth="1"/>
    <col min="5136" max="5136" width="12.5703125" style="4" customWidth="1"/>
    <col min="5137" max="5137" width="12.28515625" style="4" customWidth="1"/>
    <col min="5138" max="5138" width="11.5703125" style="4" customWidth="1"/>
    <col min="5139" max="5139" width="14.28515625" style="4" customWidth="1"/>
    <col min="5140" max="5376" width="9.140625" style="4"/>
    <col min="5377" max="5377" width="12.42578125" style="4" customWidth="1"/>
    <col min="5378" max="5378" width="4.85546875" style="4" customWidth="1"/>
    <col min="5379" max="5379" width="19.28515625" style="4" customWidth="1"/>
    <col min="5380" max="5380" width="13.42578125" style="4" customWidth="1"/>
    <col min="5381" max="5381" width="11.7109375" style="4" customWidth="1"/>
    <col min="5382" max="5382" width="11" style="4" customWidth="1"/>
    <col min="5383" max="5383" width="13.28515625" style="4" customWidth="1"/>
    <col min="5384" max="5384" width="12.5703125" style="4" customWidth="1"/>
    <col min="5385" max="5386" width="13" style="4" customWidth="1"/>
    <col min="5387" max="5387" width="11.85546875" style="4" customWidth="1"/>
    <col min="5388" max="5389" width="12.5703125" style="4" customWidth="1"/>
    <col min="5390" max="5390" width="11.42578125" style="4" customWidth="1"/>
    <col min="5391" max="5391" width="11.28515625" style="4" customWidth="1"/>
    <col min="5392" max="5392" width="12.5703125" style="4" customWidth="1"/>
    <col min="5393" max="5393" width="12.28515625" style="4" customWidth="1"/>
    <col min="5394" max="5394" width="11.5703125" style="4" customWidth="1"/>
    <col min="5395" max="5395" width="14.28515625" style="4" customWidth="1"/>
    <col min="5396" max="5632" width="9.140625" style="4"/>
    <col min="5633" max="5633" width="12.42578125" style="4" customWidth="1"/>
    <col min="5634" max="5634" width="4.85546875" style="4" customWidth="1"/>
    <col min="5635" max="5635" width="19.28515625" style="4" customWidth="1"/>
    <col min="5636" max="5636" width="13.42578125" style="4" customWidth="1"/>
    <col min="5637" max="5637" width="11.7109375" style="4" customWidth="1"/>
    <col min="5638" max="5638" width="11" style="4" customWidth="1"/>
    <col min="5639" max="5639" width="13.28515625" style="4" customWidth="1"/>
    <col min="5640" max="5640" width="12.5703125" style="4" customWidth="1"/>
    <col min="5641" max="5642" width="13" style="4" customWidth="1"/>
    <col min="5643" max="5643" width="11.85546875" style="4" customWidth="1"/>
    <col min="5644" max="5645" width="12.5703125" style="4" customWidth="1"/>
    <col min="5646" max="5646" width="11.42578125" style="4" customWidth="1"/>
    <col min="5647" max="5647" width="11.28515625" style="4" customWidth="1"/>
    <col min="5648" max="5648" width="12.5703125" style="4" customWidth="1"/>
    <col min="5649" max="5649" width="12.28515625" style="4" customWidth="1"/>
    <col min="5650" max="5650" width="11.5703125" style="4" customWidth="1"/>
    <col min="5651" max="5651" width="14.28515625" style="4" customWidth="1"/>
    <col min="5652" max="5888" width="9.140625" style="4"/>
    <col min="5889" max="5889" width="12.42578125" style="4" customWidth="1"/>
    <col min="5890" max="5890" width="4.85546875" style="4" customWidth="1"/>
    <col min="5891" max="5891" width="19.28515625" style="4" customWidth="1"/>
    <col min="5892" max="5892" width="13.42578125" style="4" customWidth="1"/>
    <col min="5893" max="5893" width="11.7109375" style="4" customWidth="1"/>
    <col min="5894" max="5894" width="11" style="4" customWidth="1"/>
    <col min="5895" max="5895" width="13.28515625" style="4" customWidth="1"/>
    <col min="5896" max="5896" width="12.5703125" style="4" customWidth="1"/>
    <col min="5897" max="5898" width="13" style="4" customWidth="1"/>
    <col min="5899" max="5899" width="11.85546875" style="4" customWidth="1"/>
    <col min="5900" max="5901" width="12.5703125" style="4" customWidth="1"/>
    <col min="5902" max="5902" width="11.42578125" style="4" customWidth="1"/>
    <col min="5903" max="5903" width="11.28515625" style="4" customWidth="1"/>
    <col min="5904" max="5904" width="12.5703125" style="4" customWidth="1"/>
    <col min="5905" max="5905" width="12.28515625" style="4" customWidth="1"/>
    <col min="5906" max="5906" width="11.5703125" style="4" customWidth="1"/>
    <col min="5907" max="5907" width="14.28515625" style="4" customWidth="1"/>
    <col min="5908" max="6144" width="9.140625" style="4"/>
    <col min="6145" max="6145" width="12.42578125" style="4" customWidth="1"/>
    <col min="6146" max="6146" width="4.85546875" style="4" customWidth="1"/>
    <col min="6147" max="6147" width="19.28515625" style="4" customWidth="1"/>
    <col min="6148" max="6148" width="13.42578125" style="4" customWidth="1"/>
    <col min="6149" max="6149" width="11.7109375" style="4" customWidth="1"/>
    <col min="6150" max="6150" width="11" style="4" customWidth="1"/>
    <col min="6151" max="6151" width="13.28515625" style="4" customWidth="1"/>
    <col min="6152" max="6152" width="12.5703125" style="4" customWidth="1"/>
    <col min="6153" max="6154" width="13" style="4" customWidth="1"/>
    <col min="6155" max="6155" width="11.85546875" style="4" customWidth="1"/>
    <col min="6156" max="6157" width="12.5703125" style="4" customWidth="1"/>
    <col min="6158" max="6158" width="11.42578125" style="4" customWidth="1"/>
    <col min="6159" max="6159" width="11.28515625" style="4" customWidth="1"/>
    <col min="6160" max="6160" width="12.5703125" style="4" customWidth="1"/>
    <col min="6161" max="6161" width="12.28515625" style="4" customWidth="1"/>
    <col min="6162" max="6162" width="11.5703125" style="4" customWidth="1"/>
    <col min="6163" max="6163" width="14.28515625" style="4" customWidth="1"/>
    <col min="6164" max="6400" width="9.140625" style="4"/>
    <col min="6401" max="6401" width="12.42578125" style="4" customWidth="1"/>
    <col min="6402" max="6402" width="4.85546875" style="4" customWidth="1"/>
    <col min="6403" max="6403" width="19.28515625" style="4" customWidth="1"/>
    <col min="6404" max="6404" width="13.42578125" style="4" customWidth="1"/>
    <col min="6405" max="6405" width="11.7109375" style="4" customWidth="1"/>
    <col min="6406" max="6406" width="11" style="4" customWidth="1"/>
    <col min="6407" max="6407" width="13.28515625" style="4" customWidth="1"/>
    <col min="6408" max="6408" width="12.5703125" style="4" customWidth="1"/>
    <col min="6409" max="6410" width="13" style="4" customWidth="1"/>
    <col min="6411" max="6411" width="11.85546875" style="4" customWidth="1"/>
    <col min="6412" max="6413" width="12.5703125" style="4" customWidth="1"/>
    <col min="6414" max="6414" width="11.42578125" style="4" customWidth="1"/>
    <col min="6415" max="6415" width="11.28515625" style="4" customWidth="1"/>
    <col min="6416" max="6416" width="12.5703125" style="4" customWidth="1"/>
    <col min="6417" max="6417" width="12.28515625" style="4" customWidth="1"/>
    <col min="6418" max="6418" width="11.5703125" style="4" customWidth="1"/>
    <col min="6419" max="6419" width="14.28515625" style="4" customWidth="1"/>
    <col min="6420" max="6656" width="9.140625" style="4"/>
    <col min="6657" max="6657" width="12.42578125" style="4" customWidth="1"/>
    <col min="6658" max="6658" width="4.85546875" style="4" customWidth="1"/>
    <col min="6659" max="6659" width="19.28515625" style="4" customWidth="1"/>
    <col min="6660" max="6660" width="13.42578125" style="4" customWidth="1"/>
    <col min="6661" max="6661" width="11.7109375" style="4" customWidth="1"/>
    <col min="6662" max="6662" width="11" style="4" customWidth="1"/>
    <col min="6663" max="6663" width="13.28515625" style="4" customWidth="1"/>
    <col min="6664" max="6664" width="12.5703125" style="4" customWidth="1"/>
    <col min="6665" max="6666" width="13" style="4" customWidth="1"/>
    <col min="6667" max="6667" width="11.85546875" style="4" customWidth="1"/>
    <col min="6668" max="6669" width="12.5703125" style="4" customWidth="1"/>
    <col min="6670" max="6670" width="11.42578125" style="4" customWidth="1"/>
    <col min="6671" max="6671" width="11.28515625" style="4" customWidth="1"/>
    <col min="6672" max="6672" width="12.5703125" style="4" customWidth="1"/>
    <col min="6673" max="6673" width="12.28515625" style="4" customWidth="1"/>
    <col min="6674" max="6674" width="11.5703125" style="4" customWidth="1"/>
    <col min="6675" max="6675" width="14.28515625" style="4" customWidth="1"/>
    <col min="6676" max="6912" width="9.140625" style="4"/>
    <col min="6913" max="6913" width="12.42578125" style="4" customWidth="1"/>
    <col min="6914" max="6914" width="4.85546875" style="4" customWidth="1"/>
    <col min="6915" max="6915" width="19.28515625" style="4" customWidth="1"/>
    <col min="6916" max="6916" width="13.42578125" style="4" customWidth="1"/>
    <col min="6917" max="6917" width="11.7109375" style="4" customWidth="1"/>
    <col min="6918" max="6918" width="11" style="4" customWidth="1"/>
    <col min="6919" max="6919" width="13.28515625" style="4" customWidth="1"/>
    <col min="6920" max="6920" width="12.5703125" style="4" customWidth="1"/>
    <col min="6921" max="6922" width="13" style="4" customWidth="1"/>
    <col min="6923" max="6923" width="11.85546875" style="4" customWidth="1"/>
    <col min="6924" max="6925" width="12.5703125" style="4" customWidth="1"/>
    <col min="6926" max="6926" width="11.42578125" style="4" customWidth="1"/>
    <col min="6927" max="6927" width="11.28515625" style="4" customWidth="1"/>
    <col min="6928" max="6928" width="12.5703125" style="4" customWidth="1"/>
    <col min="6929" max="6929" width="12.28515625" style="4" customWidth="1"/>
    <col min="6930" max="6930" width="11.5703125" style="4" customWidth="1"/>
    <col min="6931" max="6931" width="14.28515625" style="4" customWidth="1"/>
    <col min="6932" max="7168" width="9.140625" style="4"/>
    <col min="7169" max="7169" width="12.42578125" style="4" customWidth="1"/>
    <col min="7170" max="7170" width="4.85546875" style="4" customWidth="1"/>
    <col min="7171" max="7171" width="19.28515625" style="4" customWidth="1"/>
    <col min="7172" max="7172" width="13.42578125" style="4" customWidth="1"/>
    <col min="7173" max="7173" width="11.7109375" style="4" customWidth="1"/>
    <col min="7174" max="7174" width="11" style="4" customWidth="1"/>
    <col min="7175" max="7175" width="13.28515625" style="4" customWidth="1"/>
    <col min="7176" max="7176" width="12.5703125" style="4" customWidth="1"/>
    <col min="7177" max="7178" width="13" style="4" customWidth="1"/>
    <col min="7179" max="7179" width="11.85546875" style="4" customWidth="1"/>
    <col min="7180" max="7181" width="12.5703125" style="4" customWidth="1"/>
    <col min="7182" max="7182" width="11.42578125" style="4" customWidth="1"/>
    <col min="7183" max="7183" width="11.28515625" style="4" customWidth="1"/>
    <col min="7184" max="7184" width="12.5703125" style="4" customWidth="1"/>
    <col min="7185" max="7185" width="12.28515625" style="4" customWidth="1"/>
    <col min="7186" max="7186" width="11.5703125" style="4" customWidth="1"/>
    <col min="7187" max="7187" width="14.28515625" style="4" customWidth="1"/>
    <col min="7188" max="7424" width="9.140625" style="4"/>
    <col min="7425" max="7425" width="12.42578125" style="4" customWidth="1"/>
    <col min="7426" max="7426" width="4.85546875" style="4" customWidth="1"/>
    <col min="7427" max="7427" width="19.28515625" style="4" customWidth="1"/>
    <col min="7428" max="7428" width="13.42578125" style="4" customWidth="1"/>
    <col min="7429" max="7429" width="11.7109375" style="4" customWidth="1"/>
    <col min="7430" max="7430" width="11" style="4" customWidth="1"/>
    <col min="7431" max="7431" width="13.28515625" style="4" customWidth="1"/>
    <col min="7432" max="7432" width="12.5703125" style="4" customWidth="1"/>
    <col min="7433" max="7434" width="13" style="4" customWidth="1"/>
    <col min="7435" max="7435" width="11.85546875" style="4" customWidth="1"/>
    <col min="7436" max="7437" width="12.5703125" style="4" customWidth="1"/>
    <col min="7438" max="7438" width="11.42578125" style="4" customWidth="1"/>
    <col min="7439" max="7439" width="11.28515625" style="4" customWidth="1"/>
    <col min="7440" max="7440" width="12.5703125" style="4" customWidth="1"/>
    <col min="7441" max="7441" width="12.28515625" style="4" customWidth="1"/>
    <col min="7442" max="7442" width="11.5703125" style="4" customWidth="1"/>
    <col min="7443" max="7443" width="14.28515625" style="4" customWidth="1"/>
    <col min="7444" max="7680" width="9.140625" style="4"/>
    <col min="7681" max="7681" width="12.42578125" style="4" customWidth="1"/>
    <col min="7682" max="7682" width="4.85546875" style="4" customWidth="1"/>
    <col min="7683" max="7683" width="19.28515625" style="4" customWidth="1"/>
    <col min="7684" max="7684" width="13.42578125" style="4" customWidth="1"/>
    <col min="7685" max="7685" width="11.7109375" style="4" customWidth="1"/>
    <col min="7686" max="7686" width="11" style="4" customWidth="1"/>
    <col min="7687" max="7687" width="13.28515625" style="4" customWidth="1"/>
    <col min="7688" max="7688" width="12.5703125" style="4" customWidth="1"/>
    <col min="7689" max="7690" width="13" style="4" customWidth="1"/>
    <col min="7691" max="7691" width="11.85546875" style="4" customWidth="1"/>
    <col min="7692" max="7693" width="12.5703125" style="4" customWidth="1"/>
    <col min="7694" max="7694" width="11.42578125" style="4" customWidth="1"/>
    <col min="7695" max="7695" width="11.28515625" style="4" customWidth="1"/>
    <col min="7696" max="7696" width="12.5703125" style="4" customWidth="1"/>
    <col min="7697" max="7697" width="12.28515625" style="4" customWidth="1"/>
    <col min="7698" max="7698" width="11.5703125" style="4" customWidth="1"/>
    <col min="7699" max="7699" width="14.28515625" style="4" customWidth="1"/>
    <col min="7700" max="7936" width="9.140625" style="4"/>
    <col min="7937" max="7937" width="12.42578125" style="4" customWidth="1"/>
    <col min="7938" max="7938" width="4.85546875" style="4" customWidth="1"/>
    <col min="7939" max="7939" width="19.28515625" style="4" customWidth="1"/>
    <col min="7940" max="7940" width="13.42578125" style="4" customWidth="1"/>
    <col min="7941" max="7941" width="11.7109375" style="4" customWidth="1"/>
    <col min="7942" max="7942" width="11" style="4" customWidth="1"/>
    <col min="7943" max="7943" width="13.28515625" style="4" customWidth="1"/>
    <col min="7944" max="7944" width="12.5703125" style="4" customWidth="1"/>
    <col min="7945" max="7946" width="13" style="4" customWidth="1"/>
    <col min="7947" max="7947" width="11.85546875" style="4" customWidth="1"/>
    <col min="7948" max="7949" width="12.5703125" style="4" customWidth="1"/>
    <col min="7950" max="7950" width="11.42578125" style="4" customWidth="1"/>
    <col min="7951" max="7951" width="11.28515625" style="4" customWidth="1"/>
    <col min="7952" max="7952" width="12.5703125" style="4" customWidth="1"/>
    <col min="7953" max="7953" width="12.28515625" style="4" customWidth="1"/>
    <col min="7954" max="7954" width="11.5703125" style="4" customWidth="1"/>
    <col min="7955" max="7955" width="14.28515625" style="4" customWidth="1"/>
    <col min="7956" max="8192" width="9.140625" style="4"/>
    <col min="8193" max="8193" width="12.42578125" style="4" customWidth="1"/>
    <col min="8194" max="8194" width="4.85546875" style="4" customWidth="1"/>
    <col min="8195" max="8195" width="19.28515625" style="4" customWidth="1"/>
    <col min="8196" max="8196" width="13.42578125" style="4" customWidth="1"/>
    <col min="8197" max="8197" width="11.7109375" style="4" customWidth="1"/>
    <col min="8198" max="8198" width="11" style="4" customWidth="1"/>
    <col min="8199" max="8199" width="13.28515625" style="4" customWidth="1"/>
    <col min="8200" max="8200" width="12.5703125" style="4" customWidth="1"/>
    <col min="8201" max="8202" width="13" style="4" customWidth="1"/>
    <col min="8203" max="8203" width="11.85546875" style="4" customWidth="1"/>
    <col min="8204" max="8205" width="12.5703125" style="4" customWidth="1"/>
    <col min="8206" max="8206" width="11.42578125" style="4" customWidth="1"/>
    <col min="8207" max="8207" width="11.28515625" style="4" customWidth="1"/>
    <col min="8208" max="8208" width="12.5703125" style="4" customWidth="1"/>
    <col min="8209" max="8209" width="12.28515625" style="4" customWidth="1"/>
    <col min="8210" max="8210" width="11.5703125" style="4" customWidth="1"/>
    <col min="8211" max="8211" width="14.28515625" style="4" customWidth="1"/>
    <col min="8212" max="8448" width="9.140625" style="4"/>
    <col min="8449" max="8449" width="12.42578125" style="4" customWidth="1"/>
    <col min="8450" max="8450" width="4.85546875" style="4" customWidth="1"/>
    <col min="8451" max="8451" width="19.28515625" style="4" customWidth="1"/>
    <col min="8452" max="8452" width="13.42578125" style="4" customWidth="1"/>
    <col min="8453" max="8453" width="11.7109375" style="4" customWidth="1"/>
    <col min="8454" max="8454" width="11" style="4" customWidth="1"/>
    <col min="8455" max="8455" width="13.28515625" style="4" customWidth="1"/>
    <col min="8456" max="8456" width="12.5703125" style="4" customWidth="1"/>
    <col min="8457" max="8458" width="13" style="4" customWidth="1"/>
    <col min="8459" max="8459" width="11.85546875" style="4" customWidth="1"/>
    <col min="8460" max="8461" width="12.5703125" style="4" customWidth="1"/>
    <col min="8462" max="8462" width="11.42578125" style="4" customWidth="1"/>
    <col min="8463" max="8463" width="11.28515625" style="4" customWidth="1"/>
    <col min="8464" max="8464" width="12.5703125" style="4" customWidth="1"/>
    <col min="8465" max="8465" width="12.28515625" style="4" customWidth="1"/>
    <col min="8466" max="8466" width="11.5703125" style="4" customWidth="1"/>
    <col min="8467" max="8467" width="14.28515625" style="4" customWidth="1"/>
    <col min="8468" max="8704" width="9.140625" style="4"/>
    <col min="8705" max="8705" width="12.42578125" style="4" customWidth="1"/>
    <col min="8706" max="8706" width="4.85546875" style="4" customWidth="1"/>
    <col min="8707" max="8707" width="19.28515625" style="4" customWidth="1"/>
    <col min="8708" max="8708" width="13.42578125" style="4" customWidth="1"/>
    <col min="8709" max="8709" width="11.7109375" style="4" customWidth="1"/>
    <col min="8710" max="8710" width="11" style="4" customWidth="1"/>
    <col min="8711" max="8711" width="13.28515625" style="4" customWidth="1"/>
    <col min="8712" max="8712" width="12.5703125" style="4" customWidth="1"/>
    <col min="8713" max="8714" width="13" style="4" customWidth="1"/>
    <col min="8715" max="8715" width="11.85546875" style="4" customWidth="1"/>
    <col min="8716" max="8717" width="12.5703125" style="4" customWidth="1"/>
    <col min="8718" max="8718" width="11.42578125" style="4" customWidth="1"/>
    <col min="8719" max="8719" width="11.28515625" style="4" customWidth="1"/>
    <col min="8720" max="8720" width="12.5703125" style="4" customWidth="1"/>
    <col min="8721" max="8721" width="12.28515625" style="4" customWidth="1"/>
    <col min="8722" max="8722" width="11.5703125" style="4" customWidth="1"/>
    <col min="8723" max="8723" width="14.28515625" style="4" customWidth="1"/>
    <col min="8724" max="8960" width="9.140625" style="4"/>
    <col min="8961" max="8961" width="12.42578125" style="4" customWidth="1"/>
    <col min="8962" max="8962" width="4.85546875" style="4" customWidth="1"/>
    <col min="8963" max="8963" width="19.28515625" style="4" customWidth="1"/>
    <col min="8964" max="8964" width="13.42578125" style="4" customWidth="1"/>
    <col min="8965" max="8965" width="11.7109375" style="4" customWidth="1"/>
    <col min="8966" max="8966" width="11" style="4" customWidth="1"/>
    <col min="8967" max="8967" width="13.28515625" style="4" customWidth="1"/>
    <col min="8968" max="8968" width="12.5703125" style="4" customWidth="1"/>
    <col min="8969" max="8970" width="13" style="4" customWidth="1"/>
    <col min="8971" max="8971" width="11.85546875" style="4" customWidth="1"/>
    <col min="8972" max="8973" width="12.5703125" style="4" customWidth="1"/>
    <col min="8974" max="8974" width="11.42578125" style="4" customWidth="1"/>
    <col min="8975" max="8975" width="11.28515625" style="4" customWidth="1"/>
    <col min="8976" max="8976" width="12.5703125" style="4" customWidth="1"/>
    <col min="8977" max="8977" width="12.28515625" style="4" customWidth="1"/>
    <col min="8978" max="8978" width="11.5703125" style="4" customWidth="1"/>
    <col min="8979" max="8979" width="14.28515625" style="4" customWidth="1"/>
    <col min="8980" max="9216" width="9.140625" style="4"/>
    <col min="9217" max="9217" width="12.42578125" style="4" customWidth="1"/>
    <col min="9218" max="9218" width="4.85546875" style="4" customWidth="1"/>
    <col min="9219" max="9219" width="19.28515625" style="4" customWidth="1"/>
    <col min="9220" max="9220" width="13.42578125" style="4" customWidth="1"/>
    <col min="9221" max="9221" width="11.7109375" style="4" customWidth="1"/>
    <col min="9222" max="9222" width="11" style="4" customWidth="1"/>
    <col min="9223" max="9223" width="13.28515625" style="4" customWidth="1"/>
    <col min="9224" max="9224" width="12.5703125" style="4" customWidth="1"/>
    <col min="9225" max="9226" width="13" style="4" customWidth="1"/>
    <col min="9227" max="9227" width="11.85546875" style="4" customWidth="1"/>
    <col min="9228" max="9229" width="12.5703125" style="4" customWidth="1"/>
    <col min="9230" max="9230" width="11.42578125" style="4" customWidth="1"/>
    <col min="9231" max="9231" width="11.28515625" style="4" customWidth="1"/>
    <col min="9232" max="9232" width="12.5703125" style="4" customWidth="1"/>
    <col min="9233" max="9233" width="12.28515625" style="4" customWidth="1"/>
    <col min="9234" max="9234" width="11.5703125" style="4" customWidth="1"/>
    <col min="9235" max="9235" width="14.28515625" style="4" customWidth="1"/>
    <col min="9236" max="9472" width="9.140625" style="4"/>
    <col min="9473" max="9473" width="12.42578125" style="4" customWidth="1"/>
    <col min="9474" max="9474" width="4.85546875" style="4" customWidth="1"/>
    <col min="9475" max="9475" width="19.28515625" style="4" customWidth="1"/>
    <col min="9476" max="9476" width="13.42578125" style="4" customWidth="1"/>
    <col min="9477" max="9477" width="11.7109375" style="4" customWidth="1"/>
    <col min="9478" max="9478" width="11" style="4" customWidth="1"/>
    <col min="9479" max="9479" width="13.28515625" style="4" customWidth="1"/>
    <col min="9480" max="9480" width="12.5703125" style="4" customWidth="1"/>
    <col min="9481" max="9482" width="13" style="4" customWidth="1"/>
    <col min="9483" max="9483" width="11.85546875" style="4" customWidth="1"/>
    <col min="9484" max="9485" width="12.5703125" style="4" customWidth="1"/>
    <col min="9486" max="9486" width="11.42578125" style="4" customWidth="1"/>
    <col min="9487" max="9487" width="11.28515625" style="4" customWidth="1"/>
    <col min="9488" max="9488" width="12.5703125" style="4" customWidth="1"/>
    <col min="9489" max="9489" width="12.28515625" style="4" customWidth="1"/>
    <col min="9490" max="9490" width="11.5703125" style="4" customWidth="1"/>
    <col min="9491" max="9491" width="14.28515625" style="4" customWidth="1"/>
    <col min="9492" max="9728" width="9.140625" style="4"/>
    <col min="9729" max="9729" width="12.42578125" style="4" customWidth="1"/>
    <col min="9730" max="9730" width="4.85546875" style="4" customWidth="1"/>
    <col min="9731" max="9731" width="19.28515625" style="4" customWidth="1"/>
    <col min="9732" max="9732" width="13.42578125" style="4" customWidth="1"/>
    <col min="9733" max="9733" width="11.7109375" style="4" customWidth="1"/>
    <col min="9734" max="9734" width="11" style="4" customWidth="1"/>
    <col min="9735" max="9735" width="13.28515625" style="4" customWidth="1"/>
    <col min="9736" max="9736" width="12.5703125" style="4" customWidth="1"/>
    <col min="9737" max="9738" width="13" style="4" customWidth="1"/>
    <col min="9739" max="9739" width="11.85546875" style="4" customWidth="1"/>
    <col min="9740" max="9741" width="12.5703125" style="4" customWidth="1"/>
    <col min="9742" max="9742" width="11.42578125" style="4" customWidth="1"/>
    <col min="9743" max="9743" width="11.28515625" style="4" customWidth="1"/>
    <col min="9744" max="9744" width="12.5703125" style="4" customWidth="1"/>
    <col min="9745" max="9745" width="12.28515625" style="4" customWidth="1"/>
    <col min="9746" max="9746" width="11.5703125" style="4" customWidth="1"/>
    <col min="9747" max="9747" width="14.28515625" style="4" customWidth="1"/>
    <col min="9748" max="9984" width="9.140625" style="4"/>
    <col min="9985" max="9985" width="12.42578125" style="4" customWidth="1"/>
    <col min="9986" max="9986" width="4.85546875" style="4" customWidth="1"/>
    <col min="9987" max="9987" width="19.28515625" style="4" customWidth="1"/>
    <col min="9988" max="9988" width="13.42578125" style="4" customWidth="1"/>
    <col min="9989" max="9989" width="11.7109375" style="4" customWidth="1"/>
    <col min="9990" max="9990" width="11" style="4" customWidth="1"/>
    <col min="9991" max="9991" width="13.28515625" style="4" customWidth="1"/>
    <col min="9992" max="9992" width="12.5703125" style="4" customWidth="1"/>
    <col min="9993" max="9994" width="13" style="4" customWidth="1"/>
    <col min="9995" max="9995" width="11.85546875" style="4" customWidth="1"/>
    <col min="9996" max="9997" width="12.5703125" style="4" customWidth="1"/>
    <col min="9998" max="9998" width="11.42578125" style="4" customWidth="1"/>
    <col min="9999" max="9999" width="11.28515625" style="4" customWidth="1"/>
    <col min="10000" max="10000" width="12.5703125" style="4" customWidth="1"/>
    <col min="10001" max="10001" width="12.28515625" style="4" customWidth="1"/>
    <col min="10002" max="10002" width="11.5703125" style="4" customWidth="1"/>
    <col min="10003" max="10003" width="14.28515625" style="4" customWidth="1"/>
    <col min="10004" max="10240" width="9.140625" style="4"/>
    <col min="10241" max="10241" width="12.42578125" style="4" customWidth="1"/>
    <col min="10242" max="10242" width="4.85546875" style="4" customWidth="1"/>
    <col min="10243" max="10243" width="19.28515625" style="4" customWidth="1"/>
    <col min="10244" max="10244" width="13.42578125" style="4" customWidth="1"/>
    <col min="10245" max="10245" width="11.7109375" style="4" customWidth="1"/>
    <col min="10246" max="10246" width="11" style="4" customWidth="1"/>
    <col min="10247" max="10247" width="13.28515625" style="4" customWidth="1"/>
    <col min="10248" max="10248" width="12.5703125" style="4" customWidth="1"/>
    <col min="10249" max="10250" width="13" style="4" customWidth="1"/>
    <col min="10251" max="10251" width="11.85546875" style="4" customWidth="1"/>
    <col min="10252" max="10253" width="12.5703125" style="4" customWidth="1"/>
    <col min="10254" max="10254" width="11.42578125" style="4" customWidth="1"/>
    <col min="10255" max="10255" width="11.28515625" style="4" customWidth="1"/>
    <col min="10256" max="10256" width="12.5703125" style="4" customWidth="1"/>
    <col min="10257" max="10257" width="12.28515625" style="4" customWidth="1"/>
    <col min="10258" max="10258" width="11.5703125" style="4" customWidth="1"/>
    <col min="10259" max="10259" width="14.28515625" style="4" customWidth="1"/>
    <col min="10260" max="10496" width="9.140625" style="4"/>
    <col min="10497" max="10497" width="12.42578125" style="4" customWidth="1"/>
    <col min="10498" max="10498" width="4.85546875" style="4" customWidth="1"/>
    <col min="10499" max="10499" width="19.28515625" style="4" customWidth="1"/>
    <col min="10500" max="10500" width="13.42578125" style="4" customWidth="1"/>
    <col min="10501" max="10501" width="11.7109375" style="4" customWidth="1"/>
    <col min="10502" max="10502" width="11" style="4" customWidth="1"/>
    <col min="10503" max="10503" width="13.28515625" style="4" customWidth="1"/>
    <col min="10504" max="10504" width="12.5703125" style="4" customWidth="1"/>
    <col min="10505" max="10506" width="13" style="4" customWidth="1"/>
    <col min="10507" max="10507" width="11.85546875" style="4" customWidth="1"/>
    <col min="10508" max="10509" width="12.5703125" style="4" customWidth="1"/>
    <col min="10510" max="10510" width="11.42578125" style="4" customWidth="1"/>
    <col min="10511" max="10511" width="11.28515625" style="4" customWidth="1"/>
    <col min="10512" max="10512" width="12.5703125" style="4" customWidth="1"/>
    <col min="10513" max="10513" width="12.28515625" style="4" customWidth="1"/>
    <col min="10514" max="10514" width="11.5703125" style="4" customWidth="1"/>
    <col min="10515" max="10515" width="14.28515625" style="4" customWidth="1"/>
    <col min="10516" max="10752" width="9.140625" style="4"/>
    <col min="10753" max="10753" width="12.42578125" style="4" customWidth="1"/>
    <col min="10754" max="10754" width="4.85546875" style="4" customWidth="1"/>
    <col min="10755" max="10755" width="19.28515625" style="4" customWidth="1"/>
    <col min="10756" max="10756" width="13.42578125" style="4" customWidth="1"/>
    <col min="10757" max="10757" width="11.7109375" style="4" customWidth="1"/>
    <col min="10758" max="10758" width="11" style="4" customWidth="1"/>
    <col min="10759" max="10759" width="13.28515625" style="4" customWidth="1"/>
    <col min="10760" max="10760" width="12.5703125" style="4" customWidth="1"/>
    <col min="10761" max="10762" width="13" style="4" customWidth="1"/>
    <col min="10763" max="10763" width="11.85546875" style="4" customWidth="1"/>
    <col min="10764" max="10765" width="12.5703125" style="4" customWidth="1"/>
    <col min="10766" max="10766" width="11.42578125" style="4" customWidth="1"/>
    <col min="10767" max="10767" width="11.28515625" style="4" customWidth="1"/>
    <col min="10768" max="10768" width="12.5703125" style="4" customWidth="1"/>
    <col min="10769" max="10769" width="12.28515625" style="4" customWidth="1"/>
    <col min="10770" max="10770" width="11.5703125" style="4" customWidth="1"/>
    <col min="10771" max="10771" width="14.28515625" style="4" customWidth="1"/>
    <col min="10772" max="11008" width="9.140625" style="4"/>
    <col min="11009" max="11009" width="12.42578125" style="4" customWidth="1"/>
    <col min="11010" max="11010" width="4.85546875" style="4" customWidth="1"/>
    <col min="11011" max="11011" width="19.28515625" style="4" customWidth="1"/>
    <col min="11012" max="11012" width="13.42578125" style="4" customWidth="1"/>
    <col min="11013" max="11013" width="11.7109375" style="4" customWidth="1"/>
    <col min="11014" max="11014" width="11" style="4" customWidth="1"/>
    <col min="11015" max="11015" width="13.28515625" style="4" customWidth="1"/>
    <col min="11016" max="11016" width="12.5703125" style="4" customWidth="1"/>
    <col min="11017" max="11018" width="13" style="4" customWidth="1"/>
    <col min="11019" max="11019" width="11.85546875" style="4" customWidth="1"/>
    <col min="11020" max="11021" width="12.5703125" style="4" customWidth="1"/>
    <col min="11022" max="11022" width="11.42578125" style="4" customWidth="1"/>
    <col min="11023" max="11023" width="11.28515625" style="4" customWidth="1"/>
    <col min="11024" max="11024" width="12.5703125" style="4" customWidth="1"/>
    <col min="11025" max="11025" width="12.28515625" style="4" customWidth="1"/>
    <col min="11026" max="11026" width="11.5703125" style="4" customWidth="1"/>
    <col min="11027" max="11027" width="14.28515625" style="4" customWidth="1"/>
    <col min="11028" max="11264" width="9.140625" style="4"/>
    <col min="11265" max="11265" width="12.42578125" style="4" customWidth="1"/>
    <col min="11266" max="11266" width="4.85546875" style="4" customWidth="1"/>
    <col min="11267" max="11267" width="19.28515625" style="4" customWidth="1"/>
    <col min="11268" max="11268" width="13.42578125" style="4" customWidth="1"/>
    <col min="11269" max="11269" width="11.7109375" style="4" customWidth="1"/>
    <col min="11270" max="11270" width="11" style="4" customWidth="1"/>
    <col min="11271" max="11271" width="13.28515625" style="4" customWidth="1"/>
    <col min="11272" max="11272" width="12.5703125" style="4" customWidth="1"/>
    <col min="11273" max="11274" width="13" style="4" customWidth="1"/>
    <col min="11275" max="11275" width="11.85546875" style="4" customWidth="1"/>
    <col min="11276" max="11277" width="12.5703125" style="4" customWidth="1"/>
    <col min="11278" max="11278" width="11.42578125" style="4" customWidth="1"/>
    <col min="11279" max="11279" width="11.28515625" style="4" customWidth="1"/>
    <col min="11280" max="11280" width="12.5703125" style="4" customWidth="1"/>
    <col min="11281" max="11281" width="12.28515625" style="4" customWidth="1"/>
    <col min="11282" max="11282" width="11.5703125" style="4" customWidth="1"/>
    <col min="11283" max="11283" width="14.28515625" style="4" customWidth="1"/>
    <col min="11284" max="11520" width="9.140625" style="4"/>
    <col min="11521" max="11521" width="12.42578125" style="4" customWidth="1"/>
    <col min="11522" max="11522" width="4.85546875" style="4" customWidth="1"/>
    <col min="11523" max="11523" width="19.28515625" style="4" customWidth="1"/>
    <col min="11524" max="11524" width="13.42578125" style="4" customWidth="1"/>
    <col min="11525" max="11525" width="11.7109375" style="4" customWidth="1"/>
    <col min="11526" max="11526" width="11" style="4" customWidth="1"/>
    <col min="11527" max="11527" width="13.28515625" style="4" customWidth="1"/>
    <col min="11528" max="11528" width="12.5703125" style="4" customWidth="1"/>
    <col min="11529" max="11530" width="13" style="4" customWidth="1"/>
    <col min="11531" max="11531" width="11.85546875" style="4" customWidth="1"/>
    <col min="11532" max="11533" width="12.5703125" style="4" customWidth="1"/>
    <col min="11534" max="11534" width="11.42578125" style="4" customWidth="1"/>
    <col min="11535" max="11535" width="11.28515625" style="4" customWidth="1"/>
    <col min="11536" max="11536" width="12.5703125" style="4" customWidth="1"/>
    <col min="11537" max="11537" width="12.28515625" style="4" customWidth="1"/>
    <col min="11538" max="11538" width="11.5703125" style="4" customWidth="1"/>
    <col min="11539" max="11539" width="14.28515625" style="4" customWidth="1"/>
    <col min="11540" max="11776" width="9.140625" style="4"/>
    <col min="11777" max="11777" width="12.42578125" style="4" customWidth="1"/>
    <col min="11778" max="11778" width="4.85546875" style="4" customWidth="1"/>
    <col min="11779" max="11779" width="19.28515625" style="4" customWidth="1"/>
    <col min="11780" max="11780" width="13.42578125" style="4" customWidth="1"/>
    <col min="11781" max="11781" width="11.7109375" style="4" customWidth="1"/>
    <col min="11782" max="11782" width="11" style="4" customWidth="1"/>
    <col min="11783" max="11783" width="13.28515625" style="4" customWidth="1"/>
    <col min="11784" max="11784" width="12.5703125" style="4" customWidth="1"/>
    <col min="11785" max="11786" width="13" style="4" customWidth="1"/>
    <col min="11787" max="11787" width="11.85546875" style="4" customWidth="1"/>
    <col min="11788" max="11789" width="12.5703125" style="4" customWidth="1"/>
    <col min="11790" max="11790" width="11.42578125" style="4" customWidth="1"/>
    <col min="11791" max="11791" width="11.28515625" style="4" customWidth="1"/>
    <col min="11792" max="11792" width="12.5703125" style="4" customWidth="1"/>
    <col min="11793" max="11793" width="12.28515625" style="4" customWidth="1"/>
    <col min="11794" max="11794" width="11.5703125" style="4" customWidth="1"/>
    <col min="11795" max="11795" width="14.28515625" style="4" customWidth="1"/>
    <col min="11796" max="12032" width="9.140625" style="4"/>
    <col min="12033" max="12033" width="12.42578125" style="4" customWidth="1"/>
    <col min="12034" max="12034" width="4.85546875" style="4" customWidth="1"/>
    <col min="12035" max="12035" width="19.28515625" style="4" customWidth="1"/>
    <col min="12036" max="12036" width="13.42578125" style="4" customWidth="1"/>
    <col min="12037" max="12037" width="11.7109375" style="4" customWidth="1"/>
    <col min="12038" max="12038" width="11" style="4" customWidth="1"/>
    <col min="12039" max="12039" width="13.28515625" style="4" customWidth="1"/>
    <col min="12040" max="12040" width="12.5703125" style="4" customWidth="1"/>
    <col min="12041" max="12042" width="13" style="4" customWidth="1"/>
    <col min="12043" max="12043" width="11.85546875" style="4" customWidth="1"/>
    <col min="12044" max="12045" width="12.5703125" style="4" customWidth="1"/>
    <col min="12046" max="12046" width="11.42578125" style="4" customWidth="1"/>
    <col min="12047" max="12047" width="11.28515625" style="4" customWidth="1"/>
    <col min="12048" max="12048" width="12.5703125" style="4" customWidth="1"/>
    <col min="12049" max="12049" width="12.28515625" style="4" customWidth="1"/>
    <col min="12050" max="12050" width="11.5703125" style="4" customWidth="1"/>
    <col min="12051" max="12051" width="14.28515625" style="4" customWidth="1"/>
    <col min="12052" max="12288" width="9.140625" style="4"/>
    <col min="12289" max="12289" width="12.42578125" style="4" customWidth="1"/>
    <col min="12290" max="12290" width="4.85546875" style="4" customWidth="1"/>
    <col min="12291" max="12291" width="19.28515625" style="4" customWidth="1"/>
    <col min="12292" max="12292" width="13.42578125" style="4" customWidth="1"/>
    <col min="12293" max="12293" width="11.7109375" style="4" customWidth="1"/>
    <col min="12294" max="12294" width="11" style="4" customWidth="1"/>
    <col min="12295" max="12295" width="13.28515625" style="4" customWidth="1"/>
    <col min="12296" max="12296" width="12.5703125" style="4" customWidth="1"/>
    <col min="12297" max="12298" width="13" style="4" customWidth="1"/>
    <col min="12299" max="12299" width="11.85546875" style="4" customWidth="1"/>
    <col min="12300" max="12301" width="12.5703125" style="4" customWidth="1"/>
    <col min="12302" max="12302" width="11.42578125" style="4" customWidth="1"/>
    <col min="12303" max="12303" width="11.28515625" style="4" customWidth="1"/>
    <col min="12304" max="12304" width="12.5703125" style="4" customWidth="1"/>
    <col min="12305" max="12305" width="12.28515625" style="4" customWidth="1"/>
    <col min="12306" max="12306" width="11.5703125" style="4" customWidth="1"/>
    <col min="12307" max="12307" width="14.28515625" style="4" customWidth="1"/>
    <col min="12308" max="12544" width="9.140625" style="4"/>
    <col min="12545" max="12545" width="12.42578125" style="4" customWidth="1"/>
    <col min="12546" max="12546" width="4.85546875" style="4" customWidth="1"/>
    <col min="12547" max="12547" width="19.28515625" style="4" customWidth="1"/>
    <col min="12548" max="12548" width="13.42578125" style="4" customWidth="1"/>
    <col min="12549" max="12549" width="11.7109375" style="4" customWidth="1"/>
    <col min="12550" max="12550" width="11" style="4" customWidth="1"/>
    <col min="12551" max="12551" width="13.28515625" style="4" customWidth="1"/>
    <col min="12552" max="12552" width="12.5703125" style="4" customWidth="1"/>
    <col min="12553" max="12554" width="13" style="4" customWidth="1"/>
    <col min="12555" max="12555" width="11.85546875" style="4" customWidth="1"/>
    <col min="12556" max="12557" width="12.5703125" style="4" customWidth="1"/>
    <col min="12558" max="12558" width="11.42578125" style="4" customWidth="1"/>
    <col min="12559" max="12559" width="11.28515625" style="4" customWidth="1"/>
    <col min="12560" max="12560" width="12.5703125" style="4" customWidth="1"/>
    <col min="12561" max="12561" width="12.28515625" style="4" customWidth="1"/>
    <col min="12562" max="12562" width="11.5703125" style="4" customWidth="1"/>
    <col min="12563" max="12563" width="14.28515625" style="4" customWidth="1"/>
    <col min="12564" max="12800" width="9.140625" style="4"/>
    <col min="12801" max="12801" width="12.42578125" style="4" customWidth="1"/>
    <col min="12802" max="12802" width="4.85546875" style="4" customWidth="1"/>
    <col min="12803" max="12803" width="19.28515625" style="4" customWidth="1"/>
    <col min="12804" max="12804" width="13.42578125" style="4" customWidth="1"/>
    <col min="12805" max="12805" width="11.7109375" style="4" customWidth="1"/>
    <col min="12806" max="12806" width="11" style="4" customWidth="1"/>
    <col min="12807" max="12807" width="13.28515625" style="4" customWidth="1"/>
    <col min="12808" max="12808" width="12.5703125" style="4" customWidth="1"/>
    <col min="12809" max="12810" width="13" style="4" customWidth="1"/>
    <col min="12811" max="12811" width="11.85546875" style="4" customWidth="1"/>
    <col min="12812" max="12813" width="12.5703125" style="4" customWidth="1"/>
    <col min="12814" max="12814" width="11.42578125" style="4" customWidth="1"/>
    <col min="12815" max="12815" width="11.28515625" style="4" customWidth="1"/>
    <col min="12816" max="12816" width="12.5703125" style="4" customWidth="1"/>
    <col min="12817" max="12817" width="12.28515625" style="4" customWidth="1"/>
    <col min="12818" max="12818" width="11.5703125" style="4" customWidth="1"/>
    <col min="12819" max="12819" width="14.28515625" style="4" customWidth="1"/>
    <col min="12820" max="13056" width="9.140625" style="4"/>
    <col min="13057" max="13057" width="12.42578125" style="4" customWidth="1"/>
    <col min="13058" max="13058" width="4.85546875" style="4" customWidth="1"/>
    <col min="13059" max="13059" width="19.28515625" style="4" customWidth="1"/>
    <col min="13060" max="13060" width="13.42578125" style="4" customWidth="1"/>
    <col min="13061" max="13061" width="11.7109375" style="4" customWidth="1"/>
    <col min="13062" max="13062" width="11" style="4" customWidth="1"/>
    <col min="13063" max="13063" width="13.28515625" style="4" customWidth="1"/>
    <col min="13064" max="13064" width="12.5703125" style="4" customWidth="1"/>
    <col min="13065" max="13066" width="13" style="4" customWidth="1"/>
    <col min="13067" max="13067" width="11.85546875" style="4" customWidth="1"/>
    <col min="13068" max="13069" width="12.5703125" style="4" customWidth="1"/>
    <col min="13070" max="13070" width="11.42578125" style="4" customWidth="1"/>
    <col min="13071" max="13071" width="11.28515625" style="4" customWidth="1"/>
    <col min="13072" max="13072" width="12.5703125" style="4" customWidth="1"/>
    <col min="13073" max="13073" width="12.28515625" style="4" customWidth="1"/>
    <col min="13074" max="13074" width="11.5703125" style="4" customWidth="1"/>
    <col min="13075" max="13075" width="14.28515625" style="4" customWidth="1"/>
    <col min="13076" max="13312" width="9.140625" style="4"/>
    <col min="13313" max="13313" width="12.42578125" style="4" customWidth="1"/>
    <col min="13314" max="13314" width="4.85546875" style="4" customWidth="1"/>
    <col min="13315" max="13315" width="19.28515625" style="4" customWidth="1"/>
    <col min="13316" max="13316" width="13.42578125" style="4" customWidth="1"/>
    <col min="13317" max="13317" width="11.7109375" style="4" customWidth="1"/>
    <col min="13318" max="13318" width="11" style="4" customWidth="1"/>
    <col min="13319" max="13319" width="13.28515625" style="4" customWidth="1"/>
    <col min="13320" max="13320" width="12.5703125" style="4" customWidth="1"/>
    <col min="13321" max="13322" width="13" style="4" customWidth="1"/>
    <col min="13323" max="13323" width="11.85546875" style="4" customWidth="1"/>
    <col min="13324" max="13325" width="12.5703125" style="4" customWidth="1"/>
    <col min="13326" max="13326" width="11.42578125" style="4" customWidth="1"/>
    <col min="13327" max="13327" width="11.28515625" style="4" customWidth="1"/>
    <col min="13328" max="13328" width="12.5703125" style="4" customWidth="1"/>
    <col min="13329" max="13329" width="12.28515625" style="4" customWidth="1"/>
    <col min="13330" max="13330" width="11.5703125" style="4" customWidth="1"/>
    <col min="13331" max="13331" width="14.28515625" style="4" customWidth="1"/>
    <col min="13332" max="13568" width="9.140625" style="4"/>
    <col min="13569" max="13569" width="12.42578125" style="4" customWidth="1"/>
    <col min="13570" max="13570" width="4.85546875" style="4" customWidth="1"/>
    <col min="13571" max="13571" width="19.28515625" style="4" customWidth="1"/>
    <col min="13572" max="13572" width="13.42578125" style="4" customWidth="1"/>
    <col min="13573" max="13573" width="11.7109375" style="4" customWidth="1"/>
    <col min="13574" max="13574" width="11" style="4" customWidth="1"/>
    <col min="13575" max="13575" width="13.28515625" style="4" customWidth="1"/>
    <col min="13576" max="13576" width="12.5703125" style="4" customWidth="1"/>
    <col min="13577" max="13578" width="13" style="4" customWidth="1"/>
    <col min="13579" max="13579" width="11.85546875" style="4" customWidth="1"/>
    <col min="13580" max="13581" width="12.5703125" style="4" customWidth="1"/>
    <col min="13582" max="13582" width="11.42578125" style="4" customWidth="1"/>
    <col min="13583" max="13583" width="11.28515625" style="4" customWidth="1"/>
    <col min="13584" max="13584" width="12.5703125" style="4" customWidth="1"/>
    <col min="13585" max="13585" width="12.28515625" style="4" customWidth="1"/>
    <col min="13586" max="13586" width="11.5703125" style="4" customWidth="1"/>
    <col min="13587" max="13587" width="14.28515625" style="4" customWidth="1"/>
    <col min="13588" max="13824" width="9.140625" style="4"/>
    <col min="13825" max="13825" width="12.42578125" style="4" customWidth="1"/>
    <col min="13826" max="13826" width="4.85546875" style="4" customWidth="1"/>
    <col min="13827" max="13827" width="19.28515625" style="4" customWidth="1"/>
    <col min="13828" max="13828" width="13.42578125" style="4" customWidth="1"/>
    <col min="13829" max="13829" width="11.7109375" style="4" customWidth="1"/>
    <col min="13830" max="13830" width="11" style="4" customWidth="1"/>
    <col min="13831" max="13831" width="13.28515625" style="4" customWidth="1"/>
    <col min="13832" max="13832" width="12.5703125" style="4" customWidth="1"/>
    <col min="13833" max="13834" width="13" style="4" customWidth="1"/>
    <col min="13835" max="13835" width="11.85546875" style="4" customWidth="1"/>
    <col min="13836" max="13837" width="12.5703125" style="4" customWidth="1"/>
    <col min="13838" max="13838" width="11.42578125" style="4" customWidth="1"/>
    <col min="13839" max="13839" width="11.28515625" style="4" customWidth="1"/>
    <col min="13840" max="13840" width="12.5703125" style="4" customWidth="1"/>
    <col min="13841" max="13841" width="12.28515625" style="4" customWidth="1"/>
    <col min="13842" max="13842" width="11.5703125" style="4" customWidth="1"/>
    <col min="13843" max="13843" width="14.28515625" style="4" customWidth="1"/>
    <col min="13844" max="14080" width="9.140625" style="4"/>
    <col min="14081" max="14081" width="12.42578125" style="4" customWidth="1"/>
    <col min="14082" max="14082" width="4.85546875" style="4" customWidth="1"/>
    <col min="14083" max="14083" width="19.28515625" style="4" customWidth="1"/>
    <col min="14084" max="14084" width="13.42578125" style="4" customWidth="1"/>
    <col min="14085" max="14085" width="11.7109375" style="4" customWidth="1"/>
    <col min="14086" max="14086" width="11" style="4" customWidth="1"/>
    <col min="14087" max="14087" width="13.28515625" style="4" customWidth="1"/>
    <col min="14088" max="14088" width="12.5703125" style="4" customWidth="1"/>
    <col min="14089" max="14090" width="13" style="4" customWidth="1"/>
    <col min="14091" max="14091" width="11.85546875" style="4" customWidth="1"/>
    <col min="14092" max="14093" width="12.5703125" style="4" customWidth="1"/>
    <col min="14094" max="14094" width="11.42578125" style="4" customWidth="1"/>
    <col min="14095" max="14095" width="11.28515625" style="4" customWidth="1"/>
    <col min="14096" max="14096" width="12.5703125" style="4" customWidth="1"/>
    <col min="14097" max="14097" width="12.28515625" style="4" customWidth="1"/>
    <col min="14098" max="14098" width="11.5703125" style="4" customWidth="1"/>
    <col min="14099" max="14099" width="14.28515625" style="4" customWidth="1"/>
    <col min="14100" max="14336" width="9.140625" style="4"/>
    <col min="14337" max="14337" width="12.42578125" style="4" customWidth="1"/>
    <col min="14338" max="14338" width="4.85546875" style="4" customWidth="1"/>
    <col min="14339" max="14339" width="19.28515625" style="4" customWidth="1"/>
    <col min="14340" max="14340" width="13.42578125" style="4" customWidth="1"/>
    <col min="14341" max="14341" width="11.7109375" style="4" customWidth="1"/>
    <col min="14342" max="14342" width="11" style="4" customWidth="1"/>
    <col min="14343" max="14343" width="13.28515625" style="4" customWidth="1"/>
    <col min="14344" max="14344" width="12.5703125" style="4" customWidth="1"/>
    <col min="14345" max="14346" width="13" style="4" customWidth="1"/>
    <col min="14347" max="14347" width="11.85546875" style="4" customWidth="1"/>
    <col min="14348" max="14349" width="12.5703125" style="4" customWidth="1"/>
    <col min="14350" max="14350" width="11.42578125" style="4" customWidth="1"/>
    <col min="14351" max="14351" width="11.28515625" style="4" customWidth="1"/>
    <col min="14352" max="14352" width="12.5703125" style="4" customWidth="1"/>
    <col min="14353" max="14353" width="12.28515625" style="4" customWidth="1"/>
    <col min="14354" max="14354" width="11.5703125" style="4" customWidth="1"/>
    <col min="14355" max="14355" width="14.28515625" style="4" customWidth="1"/>
    <col min="14356" max="14592" width="9.140625" style="4"/>
    <col min="14593" max="14593" width="12.42578125" style="4" customWidth="1"/>
    <col min="14594" max="14594" width="4.85546875" style="4" customWidth="1"/>
    <col min="14595" max="14595" width="19.28515625" style="4" customWidth="1"/>
    <col min="14596" max="14596" width="13.42578125" style="4" customWidth="1"/>
    <col min="14597" max="14597" width="11.7109375" style="4" customWidth="1"/>
    <col min="14598" max="14598" width="11" style="4" customWidth="1"/>
    <col min="14599" max="14599" width="13.28515625" style="4" customWidth="1"/>
    <col min="14600" max="14600" width="12.5703125" style="4" customWidth="1"/>
    <col min="14601" max="14602" width="13" style="4" customWidth="1"/>
    <col min="14603" max="14603" width="11.85546875" style="4" customWidth="1"/>
    <col min="14604" max="14605" width="12.5703125" style="4" customWidth="1"/>
    <col min="14606" max="14606" width="11.42578125" style="4" customWidth="1"/>
    <col min="14607" max="14607" width="11.28515625" style="4" customWidth="1"/>
    <col min="14608" max="14608" width="12.5703125" style="4" customWidth="1"/>
    <col min="14609" max="14609" width="12.28515625" style="4" customWidth="1"/>
    <col min="14610" max="14610" width="11.5703125" style="4" customWidth="1"/>
    <col min="14611" max="14611" width="14.28515625" style="4" customWidth="1"/>
    <col min="14612" max="14848" width="9.140625" style="4"/>
    <col min="14849" max="14849" width="12.42578125" style="4" customWidth="1"/>
    <col min="14850" max="14850" width="4.85546875" style="4" customWidth="1"/>
    <col min="14851" max="14851" width="19.28515625" style="4" customWidth="1"/>
    <col min="14852" max="14852" width="13.42578125" style="4" customWidth="1"/>
    <col min="14853" max="14853" width="11.7109375" style="4" customWidth="1"/>
    <col min="14854" max="14854" width="11" style="4" customWidth="1"/>
    <col min="14855" max="14855" width="13.28515625" style="4" customWidth="1"/>
    <col min="14856" max="14856" width="12.5703125" style="4" customWidth="1"/>
    <col min="14857" max="14858" width="13" style="4" customWidth="1"/>
    <col min="14859" max="14859" width="11.85546875" style="4" customWidth="1"/>
    <col min="14860" max="14861" width="12.5703125" style="4" customWidth="1"/>
    <col min="14862" max="14862" width="11.42578125" style="4" customWidth="1"/>
    <col min="14863" max="14863" width="11.28515625" style="4" customWidth="1"/>
    <col min="14864" max="14864" width="12.5703125" style="4" customWidth="1"/>
    <col min="14865" max="14865" width="12.28515625" style="4" customWidth="1"/>
    <col min="14866" max="14866" width="11.5703125" style="4" customWidth="1"/>
    <col min="14867" max="14867" width="14.28515625" style="4" customWidth="1"/>
    <col min="14868" max="15104" width="9.140625" style="4"/>
    <col min="15105" max="15105" width="12.42578125" style="4" customWidth="1"/>
    <col min="15106" max="15106" width="4.85546875" style="4" customWidth="1"/>
    <col min="15107" max="15107" width="19.28515625" style="4" customWidth="1"/>
    <col min="15108" max="15108" width="13.42578125" style="4" customWidth="1"/>
    <col min="15109" max="15109" width="11.7109375" style="4" customWidth="1"/>
    <col min="15110" max="15110" width="11" style="4" customWidth="1"/>
    <col min="15111" max="15111" width="13.28515625" style="4" customWidth="1"/>
    <col min="15112" max="15112" width="12.5703125" style="4" customWidth="1"/>
    <col min="15113" max="15114" width="13" style="4" customWidth="1"/>
    <col min="15115" max="15115" width="11.85546875" style="4" customWidth="1"/>
    <col min="15116" max="15117" width="12.5703125" style="4" customWidth="1"/>
    <col min="15118" max="15118" width="11.42578125" style="4" customWidth="1"/>
    <col min="15119" max="15119" width="11.28515625" style="4" customWidth="1"/>
    <col min="15120" max="15120" width="12.5703125" style="4" customWidth="1"/>
    <col min="15121" max="15121" width="12.28515625" style="4" customWidth="1"/>
    <col min="15122" max="15122" width="11.5703125" style="4" customWidth="1"/>
    <col min="15123" max="15123" width="14.28515625" style="4" customWidth="1"/>
    <col min="15124" max="15360" width="9.140625" style="4"/>
    <col min="15361" max="15361" width="12.42578125" style="4" customWidth="1"/>
    <col min="15362" max="15362" width="4.85546875" style="4" customWidth="1"/>
    <col min="15363" max="15363" width="19.28515625" style="4" customWidth="1"/>
    <col min="15364" max="15364" width="13.42578125" style="4" customWidth="1"/>
    <col min="15365" max="15365" width="11.7109375" style="4" customWidth="1"/>
    <col min="15366" max="15366" width="11" style="4" customWidth="1"/>
    <col min="15367" max="15367" width="13.28515625" style="4" customWidth="1"/>
    <col min="15368" max="15368" width="12.5703125" style="4" customWidth="1"/>
    <col min="15369" max="15370" width="13" style="4" customWidth="1"/>
    <col min="15371" max="15371" width="11.85546875" style="4" customWidth="1"/>
    <col min="15372" max="15373" width="12.5703125" style="4" customWidth="1"/>
    <col min="15374" max="15374" width="11.42578125" style="4" customWidth="1"/>
    <col min="15375" max="15375" width="11.28515625" style="4" customWidth="1"/>
    <col min="15376" max="15376" width="12.5703125" style="4" customWidth="1"/>
    <col min="15377" max="15377" width="12.28515625" style="4" customWidth="1"/>
    <col min="15378" max="15378" width="11.5703125" style="4" customWidth="1"/>
    <col min="15379" max="15379" width="14.28515625" style="4" customWidth="1"/>
    <col min="15380" max="15616" width="9.140625" style="4"/>
    <col min="15617" max="15617" width="12.42578125" style="4" customWidth="1"/>
    <col min="15618" max="15618" width="4.85546875" style="4" customWidth="1"/>
    <col min="15619" max="15619" width="19.28515625" style="4" customWidth="1"/>
    <col min="15620" max="15620" width="13.42578125" style="4" customWidth="1"/>
    <col min="15621" max="15621" width="11.7109375" style="4" customWidth="1"/>
    <col min="15622" max="15622" width="11" style="4" customWidth="1"/>
    <col min="15623" max="15623" width="13.28515625" style="4" customWidth="1"/>
    <col min="15624" max="15624" width="12.5703125" style="4" customWidth="1"/>
    <col min="15625" max="15626" width="13" style="4" customWidth="1"/>
    <col min="15627" max="15627" width="11.85546875" style="4" customWidth="1"/>
    <col min="15628" max="15629" width="12.5703125" style="4" customWidth="1"/>
    <col min="15630" max="15630" width="11.42578125" style="4" customWidth="1"/>
    <col min="15631" max="15631" width="11.28515625" style="4" customWidth="1"/>
    <col min="15632" max="15632" width="12.5703125" style="4" customWidth="1"/>
    <col min="15633" max="15633" width="12.28515625" style="4" customWidth="1"/>
    <col min="15634" max="15634" width="11.5703125" style="4" customWidth="1"/>
    <col min="15635" max="15635" width="14.28515625" style="4" customWidth="1"/>
    <col min="15636" max="15872" width="9.140625" style="4"/>
    <col min="15873" max="15873" width="12.42578125" style="4" customWidth="1"/>
    <col min="15874" max="15874" width="4.85546875" style="4" customWidth="1"/>
    <col min="15875" max="15875" width="19.28515625" style="4" customWidth="1"/>
    <col min="15876" max="15876" width="13.42578125" style="4" customWidth="1"/>
    <col min="15877" max="15877" width="11.7109375" style="4" customWidth="1"/>
    <col min="15878" max="15878" width="11" style="4" customWidth="1"/>
    <col min="15879" max="15879" width="13.28515625" style="4" customWidth="1"/>
    <col min="15880" max="15880" width="12.5703125" style="4" customWidth="1"/>
    <col min="15881" max="15882" width="13" style="4" customWidth="1"/>
    <col min="15883" max="15883" width="11.85546875" style="4" customWidth="1"/>
    <col min="15884" max="15885" width="12.5703125" style="4" customWidth="1"/>
    <col min="15886" max="15886" width="11.42578125" style="4" customWidth="1"/>
    <col min="15887" max="15887" width="11.28515625" style="4" customWidth="1"/>
    <col min="15888" max="15888" width="12.5703125" style="4" customWidth="1"/>
    <col min="15889" max="15889" width="12.28515625" style="4" customWidth="1"/>
    <col min="15890" max="15890" width="11.5703125" style="4" customWidth="1"/>
    <col min="15891" max="15891" width="14.28515625" style="4" customWidth="1"/>
    <col min="15892" max="16128" width="9.140625" style="4"/>
    <col min="16129" max="16129" width="12.42578125" style="4" customWidth="1"/>
    <col min="16130" max="16130" width="4.85546875" style="4" customWidth="1"/>
    <col min="16131" max="16131" width="19.28515625" style="4" customWidth="1"/>
    <col min="16132" max="16132" width="13.42578125" style="4" customWidth="1"/>
    <col min="16133" max="16133" width="11.7109375" style="4" customWidth="1"/>
    <col min="16134" max="16134" width="11" style="4" customWidth="1"/>
    <col min="16135" max="16135" width="13.28515625" style="4" customWidth="1"/>
    <col min="16136" max="16136" width="12.5703125" style="4" customWidth="1"/>
    <col min="16137" max="16138" width="13" style="4" customWidth="1"/>
    <col min="16139" max="16139" width="11.85546875" style="4" customWidth="1"/>
    <col min="16140" max="16141" width="12.5703125" style="4" customWidth="1"/>
    <col min="16142" max="16142" width="11.42578125" style="4" customWidth="1"/>
    <col min="16143" max="16143" width="11.28515625" style="4" customWidth="1"/>
    <col min="16144" max="16144" width="12.5703125" style="4" customWidth="1"/>
    <col min="16145" max="16145" width="12.28515625" style="4" customWidth="1"/>
    <col min="16146" max="16146" width="11.5703125" style="4" customWidth="1"/>
    <col min="16147" max="16147" width="14.28515625" style="4" customWidth="1"/>
    <col min="16148" max="16384" width="9.140625" style="4"/>
  </cols>
  <sheetData>
    <row r="1" spans="1:35" ht="39.75" customHeight="1" thickBot="1">
      <c r="A1" s="500" t="s">
        <v>324</v>
      </c>
      <c r="B1" s="500"/>
      <c r="C1" s="500"/>
      <c r="D1" s="500"/>
      <c r="E1" s="500"/>
      <c r="F1" s="500"/>
      <c r="G1" s="500"/>
      <c r="H1" s="500"/>
      <c r="I1" s="500"/>
      <c r="J1" s="500"/>
      <c r="K1" s="500"/>
      <c r="L1" s="500"/>
      <c r="M1" s="500"/>
      <c r="N1" s="500"/>
      <c r="O1" s="500"/>
      <c r="P1" s="500"/>
      <c r="Q1" s="500"/>
      <c r="R1" s="500"/>
      <c r="S1" s="83"/>
    </row>
    <row r="2" spans="1:35" ht="24.75" customHeight="1">
      <c r="A2" s="501" t="s">
        <v>0</v>
      </c>
      <c r="B2" s="504" t="s">
        <v>1</v>
      </c>
      <c r="C2" s="505"/>
      <c r="D2" s="510" t="s">
        <v>2</v>
      </c>
      <c r="E2" s="511"/>
      <c r="F2" s="512"/>
      <c r="G2" s="513" t="s">
        <v>3</v>
      </c>
      <c r="H2" s="514"/>
      <c r="I2" s="515"/>
      <c r="J2" s="516" t="s">
        <v>4</v>
      </c>
      <c r="K2" s="517"/>
      <c r="L2" s="518"/>
      <c r="M2" s="519" t="s">
        <v>5</v>
      </c>
      <c r="N2" s="520"/>
      <c r="O2" s="521"/>
      <c r="P2" s="522" t="s">
        <v>6</v>
      </c>
      <c r="Q2" s="523"/>
      <c r="R2" s="524"/>
      <c r="S2" s="84"/>
      <c r="T2" s="5"/>
      <c r="AD2" s="3"/>
      <c r="AE2" s="3"/>
      <c r="AF2" s="3"/>
      <c r="AG2" s="3"/>
      <c r="AH2" s="3"/>
      <c r="AI2" s="3"/>
    </row>
    <row r="3" spans="1:35" ht="51.75" customHeight="1">
      <c r="A3" s="502"/>
      <c r="B3" s="506"/>
      <c r="C3" s="507"/>
      <c r="D3" s="204" t="s">
        <v>7</v>
      </c>
      <c r="E3" s="85" t="s">
        <v>8</v>
      </c>
      <c r="F3" s="86" t="s">
        <v>9</v>
      </c>
      <c r="G3" s="182" t="s">
        <v>7</v>
      </c>
      <c r="H3" s="87" t="s">
        <v>8</v>
      </c>
      <c r="I3" s="88" t="s">
        <v>9</v>
      </c>
      <c r="J3" s="182" t="s">
        <v>7</v>
      </c>
      <c r="K3" s="89" t="s">
        <v>8</v>
      </c>
      <c r="L3" s="90" t="s">
        <v>9</v>
      </c>
      <c r="M3" s="182" t="s">
        <v>7</v>
      </c>
      <c r="N3" s="91" t="s">
        <v>8</v>
      </c>
      <c r="O3" s="92" t="s">
        <v>9</v>
      </c>
      <c r="P3" s="182" t="s">
        <v>7</v>
      </c>
      <c r="Q3" s="93" t="s">
        <v>8</v>
      </c>
      <c r="R3" s="94" t="s">
        <v>9</v>
      </c>
      <c r="S3" s="84"/>
      <c r="T3" s="5"/>
      <c r="AD3" s="3"/>
      <c r="AE3" s="3"/>
      <c r="AF3" s="3"/>
      <c r="AG3" s="3"/>
      <c r="AH3" s="3"/>
      <c r="AI3" s="3"/>
    </row>
    <row r="4" spans="1:35" ht="31.5" customHeight="1" thickBot="1">
      <c r="A4" s="502"/>
      <c r="B4" s="508"/>
      <c r="C4" s="509"/>
      <c r="D4" s="205" t="s">
        <v>10</v>
      </c>
      <c r="E4" s="95" t="s">
        <v>11</v>
      </c>
      <c r="F4" s="96" t="s">
        <v>12</v>
      </c>
      <c r="G4" s="183" t="s">
        <v>13</v>
      </c>
      <c r="H4" s="97" t="s">
        <v>14</v>
      </c>
      <c r="I4" s="98" t="s">
        <v>15</v>
      </c>
      <c r="J4" s="183" t="s">
        <v>153</v>
      </c>
      <c r="K4" s="99" t="s">
        <v>154</v>
      </c>
      <c r="L4" s="100" t="s">
        <v>155</v>
      </c>
      <c r="M4" s="183" t="s">
        <v>16</v>
      </c>
      <c r="N4" s="101" t="s">
        <v>17</v>
      </c>
      <c r="O4" s="102" t="s">
        <v>18</v>
      </c>
      <c r="P4" s="183" t="s">
        <v>156</v>
      </c>
      <c r="Q4" s="103" t="s">
        <v>157</v>
      </c>
      <c r="R4" s="104" t="s">
        <v>158</v>
      </c>
      <c r="S4" s="84"/>
      <c r="T4" s="5"/>
      <c r="AD4" s="3"/>
      <c r="AE4" s="3"/>
      <c r="AF4" s="3"/>
      <c r="AG4" s="3"/>
      <c r="AH4" s="3"/>
      <c r="AI4" s="3"/>
    </row>
    <row r="5" spans="1:35" ht="31.5" customHeight="1">
      <c r="A5" s="502"/>
      <c r="B5" s="525" t="s">
        <v>19</v>
      </c>
      <c r="C5" s="526"/>
      <c r="D5" s="206">
        <v>16</v>
      </c>
      <c r="E5" s="106">
        <v>3</v>
      </c>
      <c r="F5" s="107">
        <f>D5+E5</f>
        <v>19</v>
      </c>
      <c r="G5" s="282">
        <v>30</v>
      </c>
      <c r="H5" s="108">
        <v>6</v>
      </c>
      <c r="I5" s="109">
        <f>G5+H5</f>
        <v>36</v>
      </c>
      <c r="J5" s="282">
        <v>16</v>
      </c>
      <c r="K5" s="110">
        <v>2</v>
      </c>
      <c r="L5" s="111">
        <f>J5+K5</f>
        <v>18</v>
      </c>
      <c r="M5" s="282">
        <v>4</v>
      </c>
      <c r="N5" s="112"/>
      <c r="O5" s="113">
        <f>M5+N5</f>
        <v>4</v>
      </c>
      <c r="P5" s="282">
        <f t="shared" ref="P5:R9" si="0">D5+G5+J5+M5</f>
        <v>66</v>
      </c>
      <c r="Q5" s="283">
        <f>E5+H5+K5</f>
        <v>11</v>
      </c>
      <c r="R5" s="284">
        <f t="shared" si="0"/>
        <v>77</v>
      </c>
      <c r="S5" s="105"/>
      <c r="T5" s="5"/>
      <c r="AD5" s="3"/>
      <c r="AE5" s="3"/>
      <c r="AF5" s="3"/>
      <c r="AG5" s="3"/>
      <c r="AH5" s="3"/>
      <c r="AI5" s="3"/>
    </row>
    <row r="6" spans="1:35" ht="31.5" customHeight="1">
      <c r="A6" s="502"/>
      <c r="B6" s="525" t="s">
        <v>20</v>
      </c>
      <c r="C6" s="526"/>
      <c r="D6" s="206" t="e">
        <f>'2019 İÇMESUYU ALT DAĞ.'!#REF!</f>
        <v>#REF!</v>
      </c>
      <c r="E6" s="106">
        <v>0</v>
      </c>
      <c r="F6" s="107" t="e">
        <f>D6+E6</f>
        <v>#REF!</v>
      </c>
      <c r="G6" s="282" t="e">
        <f>'2019 YOL İZLEME ALT DAĞ.'!#REF!</f>
        <v>#REF!</v>
      </c>
      <c r="H6" s="108"/>
      <c r="I6" s="109" t="e">
        <f>G6+H6</f>
        <v>#REF!</v>
      </c>
      <c r="J6" s="282"/>
      <c r="K6" s="110"/>
      <c r="L6" s="111">
        <f>J6+K6</f>
        <v>0</v>
      </c>
      <c r="M6" s="282" t="e">
        <f>'2019 ATIKSU ALT DAĞ.'!#REF!</f>
        <v>#REF!</v>
      </c>
      <c r="N6" s="112"/>
      <c r="O6" s="113" t="e">
        <f>M6+N6</f>
        <v>#REF!</v>
      </c>
      <c r="P6" s="282" t="e">
        <f t="shared" si="0"/>
        <v>#REF!</v>
      </c>
      <c r="Q6" s="283">
        <f t="shared" si="0"/>
        <v>0</v>
      </c>
      <c r="R6" s="284" t="e">
        <f t="shared" si="0"/>
        <v>#REF!</v>
      </c>
      <c r="S6" s="105"/>
      <c r="T6" s="5"/>
      <c r="AD6" s="3"/>
      <c r="AE6" s="3"/>
      <c r="AF6" s="3"/>
      <c r="AG6" s="3"/>
      <c r="AH6" s="3"/>
      <c r="AI6" s="3"/>
    </row>
    <row r="7" spans="1:35" ht="31.5" customHeight="1">
      <c r="A7" s="502"/>
      <c r="B7" s="527" t="s">
        <v>21</v>
      </c>
      <c r="C7" s="528"/>
      <c r="D7" s="206" t="e">
        <f>'2019 İÇMESUYU ALT DAĞ.'!#REF!</f>
        <v>#REF!</v>
      </c>
      <c r="E7" s="106"/>
      <c r="F7" s="114" t="e">
        <f>D7+E7</f>
        <v>#REF!</v>
      </c>
      <c r="G7" s="209" t="e">
        <f>'2019 YOL İZLEME ALT DAĞ.'!#REF!</f>
        <v>#REF!</v>
      </c>
      <c r="H7" s="108"/>
      <c r="I7" s="109" t="e">
        <f>G7+H7</f>
        <v>#REF!</v>
      </c>
      <c r="J7" s="209" t="e">
        <f>'2019 SULAMA ALT DAĞ.'!#REF!</f>
        <v>#REF!</v>
      </c>
      <c r="K7" s="110"/>
      <c r="L7" s="111" t="e">
        <f>J7+K7</f>
        <v>#REF!</v>
      </c>
      <c r="M7" s="209" t="e">
        <f>'2019 ATIKSU ALT DAĞ.'!#REF!</f>
        <v>#REF!</v>
      </c>
      <c r="N7" s="112"/>
      <c r="O7" s="113" t="e">
        <f>M7+N7</f>
        <v>#REF!</v>
      </c>
      <c r="P7" s="209" t="e">
        <f t="shared" si="0"/>
        <v>#REF!</v>
      </c>
      <c r="Q7" s="283">
        <f t="shared" si="0"/>
        <v>0</v>
      </c>
      <c r="R7" s="284" t="e">
        <f t="shared" si="0"/>
        <v>#REF!</v>
      </c>
      <c r="S7" s="105"/>
      <c r="T7" s="5"/>
      <c r="AD7" s="3"/>
      <c r="AE7" s="3"/>
      <c r="AF7" s="3"/>
      <c r="AG7" s="3"/>
      <c r="AH7" s="3"/>
      <c r="AI7" s="3"/>
    </row>
    <row r="8" spans="1:35" ht="31.5" customHeight="1">
      <c r="A8" s="502"/>
      <c r="B8" s="525" t="s">
        <v>22</v>
      </c>
      <c r="C8" s="526"/>
      <c r="D8" s="206" t="e">
        <f>'2019 İÇMESUYU ALT DAĞ.'!#REF!</f>
        <v>#REF!</v>
      </c>
      <c r="E8" s="106"/>
      <c r="F8" s="114" t="e">
        <f>D8+E8</f>
        <v>#REF!</v>
      </c>
      <c r="G8" s="282" t="e">
        <f>'2019 YOL İZLEME ALT DAĞ.'!#REF!</f>
        <v>#REF!</v>
      </c>
      <c r="H8" s="108"/>
      <c r="I8" s="109" t="e">
        <f>G8+H8</f>
        <v>#REF!</v>
      </c>
      <c r="J8" s="282" t="e">
        <f>'2019 SULAMA ALT DAĞ.'!#REF!</f>
        <v>#REF!</v>
      </c>
      <c r="K8" s="110"/>
      <c r="L8" s="111" t="e">
        <f>J8+K8</f>
        <v>#REF!</v>
      </c>
      <c r="M8" s="282" t="e">
        <f>'2019 ATIKSU ALT DAĞ.'!#REF!</f>
        <v>#REF!</v>
      </c>
      <c r="N8" s="112"/>
      <c r="O8" s="113" t="e">
        <f>M8+N8</f>
        <v>#REF!</v>
      </c>
      <c r="P8" s="282" t="e">
        <f t="shared" si="0"/>
        <v>#REF!</v>
      </c>
      <c r="Q8" s="283">
        <f t="shared" si="0"/>
        <v>0</v>
      </c>
      <c r="R8" s="284" t="e">
        <f t="shared" si="0"/>
        <v>#REF!</v>
      </c>
      <c r="S8" s="105"/>
      <c r="T8" s="5"/>
      <c r="AD8" s="3"/>
      <c r="AE8" s="3"/>
      <c r="AF8" s="3"/>
      <c r="AG8" s="3"/>
      <c r="AH8" s="3"/>
      <c r="AI8" s="3"/>
    </row>
    <row r="9" spans="1:35" ht="31.5" customHeight="1">
      <c r="A9" s="502"/>
      <c r="B9" s="525" t="s">
        <v>152</v>
      </c>
      <c r="C9" s="526"/>
      <c r="D9" s="207" t="e">
        <f>'2019 İÇMESUYU ALT DAĞ.'!#REF!</f>
        <v>#REF!</v>
      </c>
      <c r="E9" s="115"/>
      <c r="F9" s="116" t="e">
        <f>D9+E9</f>
        <v>#REF!</v>
      </c>
      <c r="G9" s="282" t="e">
        <f>'2019 YOL İZLEME ALT DAĞ.'!#REF!</f>
        <v>#REF!</v>
      </c>
      <c r="H9" s="117"/>
      <c r="I9" s="118" t="e">
        <f>G9+H9</f>
        <v>#REF!</v>
      </c>
      <c r="J9" s="282" t="e">
        <f>'2019 SULAMA ALT DAĞ.'!#REF!</f>
        <v>#REF!</v>
      </c>
      <c r="K9" s="119"/>
      <c r="L9" s="120" t="e">
        <f>J9+K9</f>
        <v>#REF!</v>
      </c>
      <c r="M9" s="282" t="e">
        <f>'2019 ATIKSU ALT DAĞ.'!#REF!</f>
        <v>#REF!</v>
      </c>
      <c r="N9" s="121"/>
      <c r="O9" s="122" t="e">
        <f>M9+N9</f>
        <v>#REF!</v>
      </c>
      <c r="P9" s="282" t="e">
        <f t="shared" si="0"/>
        <v>#REF!</v>
      </c>
      <c r="Q9" s="285">
        <f t="shared" si="0"/>
        <v>0</v>
      </c>
      <c r="R9" s="286" t="e">
        <f t="shared" si="0"/>
        <v>#REF!</v>
      </c>
      <c r="S9" s="105"/>
      <c r="T9" s="5"/>
      <c r="AD9" s="3"/>
      <c r="AE9" s="3"/>
      <c r="AF9" s="3"/>
      <c r="AG9" s="3"/>
      <c r="AH9" s="3"/>
      <c r="AI9" s="3"/>
    </row>
    <row r="10" spans="1:35" ht="31.5" customHeight="1" thickBot="1">
      <c r="A10" s="503"/>
      <c r="B10" s="529" t="s">
        <v>9</v>
      </c>
      <c r="C10" s="530"/>
      <c r="D10" s="208" t="e">
        <f>SUM(D5:D9)</f>
        <v>#REF!</v>
      </c>
      <c r="E10" s="123">
        <f>SUM(E5:E9)</f>
        <v>3</v>
      </c>
      <c r="F10" s="124" t="e">
        <f>SUM(F5:F9)</f>
        <v>#REF!</v>
      </c>
      <c r="G10" s="210" t="e">
        <f t="shared" ref="G10:R10" si="1">SUM(G5:G9)</f>
        <v>#REF!</v>
      </c>
      <c r="H10" s="125">
        <f t="shared" si="1"/>
        <v>6</v>
      </c>
      <c r="I10" s="126" t="e">
        <f t="shared" si="1"/>
        <v>#REF!</v>
      </c>
      <c r="J10" s="210" t="e">
        <f t="shared" si="1"/>
        <v>#REF!</v>
      </c>
      <c r="K10" s="127">
        <f t="shared" si="1"/>
        <v>2</v>
      </c>
      <c r="L10" s="128" t="e">
        <f t="shared" si="1"/>
        <v>#REF!</v>
      </c>
      <c r="M10" s="210" t="e">
        <f t="shared" si="1"/>
        <v>#REF!</v>
      </c>
      <c r="N10" s="129">
        <f t="shared" si="1"/>
        <v>0</v>
      </c>
      <c r="O10" s="130" t="e">
        <f t="shared" si="1"/>
        <v>#REF!</v>
      </c>
      <c r="P10" s="210" t="e">
        <f t="shared" si="1"/>
        <v>#REF!</v>
      </c>
      <c r="Q10" s="287">
        <f t="shared" si="1"/>
        <v>11</v>
      </c>
      <c r="R10" s="288" t="e">
        <f t="shared" si="1"/>
        <v>#REF!</v>
      </c>
      <c r="S10" s="105"/>
      <c r="T10" s="5"/>
      <c r="AD10" s="3"/>
      <c r="AE10" s="3"/>
      <c r="AF10" s="3"/>
      <c r="AG10" s="3"/>
      <c r="AH10" s="3"/>
      <c r="AI10" s="3"/>
    </row>
    <row r="11" spans="1:35" ht="10.5" customHeight="1">
      <c r="A11" s="6"/>
      <c r="B11" s="17"/>
    </row>
    <row r="12" spans="1:35" ht="21.75" customHeight="1" thickBot="1"/>
    <row r="13" spans="1:35" s="131" customFormat="1" ht="31.5" customHeight="1" thickBot="1">
      <c r="A13" s="531" t="s">
        <v>171</v>
      </c>
      <c r="B13" s="532"/>
      <c r="C13" s="532"/>
      <c r="D13" s="532"/>
      <c r="E13" s="532"/>
      <c r="F13" s="532"/>
      <c r="G13" s="532"/>
      <c r="H13" s="532"/>
      <c r="I13" s="532"/>
      <c r="J13" s="532"/>
      <c r="K13" s="532"/>
      <c r="L13" s="532"/>
      <c r="M13" s="532"/>
      <c r="N13" s="532"/>
      <c r="O13" s="532"/>
      <c r="P13" s="532"/>
      <c r="Q13" s="532"/>
      <c r="R13" s="532"/>
      <c r="S13" s="532"/>
      <c r="T13" s="532"/>
      <c r="U13" s="533"/>
    </row>
    <row r="14" spans="1:35" s="145" customFormat="1" ht="51.75" customHeight="1">
      <c r="A14" s="447" t="s">
        <v>24</v>
      </c>
      <c r="B14" s="448"/>
      <c r="C14" s="449"/>
      <c r="D14" s="453" t="s">
        <v>27</v>
      </c>
      <c r="E14" s="453" t="s">
        <v>32</v>
      </c>
      <c r="F14" s="453" t="s">
        <v>35</v>
      </c>
      <c r="G14" s="442" t="s">
        <v>89</v>
      </c>
      <c r="H14" s="442"/>
      <c r="I14" s="442"/>
      <c r="J14" s="440" t="s">
        <v>47</v>
      </c>
      <c r="K14" s="441"/>
      <c r="L14" s="453" t="s">
        <v>40</v>
      </c>
      <c r="M14" s="453" t="s">
        <v>42</v>
      </c>
      <c r="N14" s="455" t="s">
        <v>43</v>
      </c>
      <c r="O14" s="438" t="s">
        <v>116</v>
      </c>
      <c r="P14" s="438"/>
      <c r="Q14" s="438"/>
      <c r="R14" s="438" t="s">
        <v>172</v>
      </c>
      <c r="S14" s="438"/>
      <c r="T14" s="439"/>
      <c r="U14" s="146"/>
      <c r="V14" s="146"/>
      <c r="W14" s="146"/>
      <c r="X14" s="146"/>
      <c r="Y14" s="146"/>
      <c r="Z14" s="146"/>
      <c r="AA14" s="146"/>
      <c r="AB14" s="146"/>
    </row>
    <row r="15" spans="1:35" s="145" customFormat="1" ht="51.75" customHeight="1">
      <c r="A15" s="450"/>
      <c r="B15" s="451"/>
      <c r="C15" s="452"/>
      <c r="D15" s="454"/>
      <c r="E15" s="454"/>
      <c r="F15" s="454"/>
      <c r="G15" s="211" t="s">
        <v>189</v>
      </c>
      <c r="H15" s="211" t="s">
        <v>162</v>
      </c>
      <c r="I15" s="211" t="s">
        <v>163</v>
      </c>
      <c r="J15" s="211" t="s">
        <v>164</v>
      </c>
      <c r="K15" s="211" t="s">
        <v>165</v>
      </c>
      <c r="L15" s="454"/>
      <c r="M15" s="454"/>
      <c r="N15" s="456"/>
      <c r="O15" s="214" t="s">
        <v>45</v>
      </c>
      <c r="P15" s="215" t="s">
        <v>46</v>
      </c>
      <c r="Q15" s="216" t="s">
        <v>50</v>
      </c>
      <c r="R15" s="214" t="s">
        <v>173</v>
      </c>
      <c r="S15" s="215" t="s">
        <v>174</v>
      </c>
      <c r="T15" s="216" t="s">
        <v>175</v>
      </c>
      <c r="U15" s="146"/>
      <c r="V15" s="146"/>
      <c r="W15" s="146"/>
      <c r="X15" s="146"/>
      <c r="Y15" s="146"/>
      <c r="Z15" s="146"/>
      <c r="AA15" s="146"/>
      <c r="AB15" s="146"/>
    </row>
    <row r="16" spans="1:35" ht="46.5" customHeight="1">
      <c r="A16" s="443" t="s">
        <v>25</v>
      </c>
      <c r="B16" s="444"/>
      <c r="C16" s="444"/>
      <c r="D16" s="244"/>
      <c r="E16" s="245"/>
      <c r="F16" s="245">
        <v>1</v>
      </c>
      <c r="G16" s="245">
        <v>3</v>
      </c>
      <c r="H16" s="259">
        <v>36.5</v>
      </c>
      <c r="I16" s="245"/>
      <c r="J16" s="259">
        <v>6.2</v>
      </c>
      <c r="K16" s="245"/>
      <c r="L16" s="260">
        <v>41.085999999999999</v>
      </c>
      <c r="M16" s="245"/>
      <c r="N16" s="246"/>
      <c r="O16" s="247"/>
      <c r="P16" s="245"/>
      <c r="Q16" s="246"/>
      <c r="R16" s="247">
        <v>44</v>
      </c>
      <c r="S16" s="245">
        <v>11</v>
      </c>
      <c r="T16" s="246">
        <v>36544</v>
      </c>
      <c r="AC16" s="4"/>
    </row>
    <row r="17" spans="1:29" ht="47.25" customHeight="1" thickBot="1">
      <c r="A17" s="445" t="s">
        <v>19</v>
      </c>
      <c r="B17" s="446"/>
      <c r="C17" s="446"/>
      <c r="D17" s="263" t="s">
        <v>320</v>
      </c>
      <c r="E17" s="263">
        <f>'2019 YOL İZLEME ALT DAĞ.'!K43</f>
        <v>0</v>
      </c>
      <c r="F17" s="264">
        <f>'2019 YOL İZLEME ALT DAĞ.'!M43</f>
        <v>1.5</v>
      </c>
      <c r="G17" s="265">
        <f>'2019 YOL İZLEME ALT DAĞ.'!Q43</f>
        <v>6</v>
      </c>
      <c r="H17" s="265">
        <f>'2019 YOL İZLEME ALT DAĞ.'!R43</f>
        <v>36.5</v>
      </c>
      <c r="I17" s="264"/>
      <c r="J17" s="266">
        <f>'2019 YOL İZLEME ALT DAĞ.'!N43</f>
        <v>9.0499999999999989</v>
      </c>
      <c r="K17" s="267"/>
      <c r="L17" s="264">
        <f>'2019 YOL İZLEME ALT DAĞ.'!P43</f>
        <v>55.461000000000006</v>
      </c>
      <c r="M17" s="267"/>
      <c r="N17" s="268"/>
      <c r="O17" s="269"/>
      <c r="P17" s="267"/>
      <c r="Q17" s="270">
        <f>'2019 YOL İZLEME ALT DAĞ.'!U43</f>
        <v>205</v>
      </c>
      <c r="R17" s="271" t="e">
        <f>'2019 YOL İZLEME ALT DAĞ.'!#REF!</f>
        <v>#REF!</v>
      </c>
      <c r="S17" s="264" t="e">
        <f>'2019 YOL İZLEME ALT DAĞ.'!#REF!</f>
        <v>#REF!</v>
      </c>
      <c r="T17" s="270" t="e">
        <f>'2019 YOL İZLEME ALT DAĞ.'!#REF!</f>
        <v>#REF!</v>
      </c>
      <c r="AC17" s="4"/>
    </row>
    <row r="18" spans="1:29" ht="21" customHeight="1">
      <c r="A18" s="5"/>
      <c r="B18" s="3"/>
      <c r="C18" s="5"/>
      <c r="D18" s="4"/>
      <c r="E18" s="4"/>
      <c r="F18" s="4"/>
    </row>
    <row r="19" spans="1:29" ht="20.25" customHeight="1" thickBot="1">
      <c r="A19" s="135"/>
      <c r="B19" s="135"/>
      <c r="C19" s="135"/>
      <c r="D19" s="135"/>
      <c r="E19" s="135"/>
      <c r="F19" s="136"/>
      <c r="G19" s="136"/>
      <c r="H19" s="137"/>
      <c r="I19" s="138"/>
      <c r="J19" s="138"/>
      <c r="K19" s="138"/>
      <c r="L19" s="138"/>
      <c r="M19" s="138"/>
      <c r="N19" s="138"/>
      <c r="P19" s="139"/>
      <c r="Q19" s="139"/>
      <c r="R19" s="139"/>
    </row>
    <row r="20" spans="1:29" ht="24.75" customHeight="1" thickBot="1">
      <c r="A20" s="466" t="s">
        <v>52</v>
      </c>
      <c r="B20" s="467"/>
      <c r="C20" s="467"/>
      <c r="D20" s="467"/>
      <c r="E20" s="467"/>
      <c r="F20" s="467"/>
      <c r="G20" s="467"/>
      <c r="H20" s="467"/>
      <c r="I20" s="467"/>
      <c r="J20" s="467"/>
      <c r="K20" s="467"/>
      <c r="L20" s="467"/>
      <c r="M20" s="467"/>
      <c r="N20" s="467"/>
      <c r="O20" s="468"/>
      <c r="P20" s="140"/>
      <c r="Q20" s="140"/>
      <c r="R20" s="140"/>
      <c r="S20" s="139"/>
    </row>
    <row r="21" spans="1:29" ht="29.25" customHeight="1">
      <c r="A21" s="471"/>
      <c r="B21" s="474" t="s">
        <v>24</v>
      </c>
      <c r="C21" s="475"/>
      <c r="D21" s="480" t="s">
        <v>7</v>
      </c>
      <c r="E21" s="481"/>
      <c r="F21" s="481"/>
      <c r="G21" s="481"/>
      <c r="H21" s="481"/>
      <c r="I21" s="482"/>
      <c r="J21" s="483" t="s">
        <v>19</v>
      </c>
      <c r="K21" s="484"/>
      <c r="L21" s="484"/>
      <c r="M21" s="484"/>
      <c r="N21" s="484"/>
      <c r="O21" s="485"/>
      <c r="P21" s="4"/>
      <c r="Q21" s="4"/>
      <c r="R21" s="4"/>
      <c r="S21" s="140"/>
      <c r="T21" s="5"/>
    </row>
    <row r="22" spans="1:29" ht="30" customHeight="1">
      <c r="A22" s="472"/>
      <c r="B22" s="476"/>
      <c r="C22" s="477"/>
      <c r="D22" s="486" t="s">
        <v>28</v>
      </c>
      <c r="E22" s="487"/>
      <c r="F22" s="495" t="s">
        <v>53</v>
      </c>
      <c r="G22" s="495"/>
      <c r="H22" s="496" t="s">
        <v>9</v>
      </c>
      <c r="I22" s="545" t="s">
        <v>54</v>
      </c>
      <c r="J22" s="547" t="s">
        <v>28</v>
      </c>
      <c r="K22" s="548"/>
      <c r="L22" s="549" t="s">
        <v>53</v>
      </c>
      <c r="M22" s="549"/>
      <c r="N22" s="550" t="s">
        <v>9</v>
      </c>
      <c r="O22" s="432" t="s">
        <v>55</v>
      </c>
      <c r="P22" s="4"/>
      <c r="Q22" s="4"/>
      <c r="R22" s="4"/>
      <c r="S22" s="4"/>
    </row>
    <row r="23" spans="1:29" ht="65.25" customHeight="1" thickBot="1">
      <c r="A23" s="473"/>
      <c r="B23" s="478"/>
      <c r="C23" s="479"/>
      <c r="D23" s="184" t="s">
        <v>56</v>
      </c>
      <c r="E23" s="185" t="s">
        <v>57</v>
      </c>
      <c r="F23" s="185" t="s">
        <v>56</v>
      </c>
      <c r="G23" s="185" t="s">
        <v>57</v>
      </c>
      <c r="H23" s="497"/>
      <c r="I23" s="546"/>
      <c r="J23" s="147" t="s">
        <v>56</v>
      </c>
      <c r="K23" s="148" t="s">
        <v>57</v>
      </c>
      <c r="L23" s="148" t="s">
        <v>56</v>
      </c>
      <c r="M23" s="148" t="s">
        <v>57</v>
      </c>
      <c r="N23" s="551"/>
      <c r="O23" s="433"/>
      <c r="P23" s="4"/>
      <c r="Q23" s="4"/>
      <c r="R23" s="4"/>
      <c r="S23" s="4"/>
    </row>
    <row r="24" spans="1:29" ht="20.100000000000001" customHeight="1">
      <c r="A24" s="488" t="s">
        <v>0</v>
      </c>
      <c r="B24" s="491" t="s">
        <v>58</v>
      </c>
      <c r="C24" s="492"/>
      <c r="D24" s="248">
        <v>2</v>
      </c>
      <c r="E24" s="249">
        <v>4</v>
      </c>
      <c r="F24" s="249"/>
      <c r="G24" s="249"/>
      <c r="H24" s="249">
        <f>SUM(D24:G24)</f>
        <v>6</v>
      </c>
      <c r="I24" s="250">
        <v>2301</v>
      </c>
      <c r="J24" s="149">
        <v>2</v>
      </c>
      <c r="K24" s="150">
        <v>4</v>
      </c>
      <c r="L24" s="150"/>
      <c r="M24" s="150"/>
      <c r="N24" s="150">
        <f>SUM(J24:M24)</f>
        <v>6</v>
      </c>
      <c r="O24" s="151">
        <v>2301</v>
      </c>
      <c r="P24" s="4"/>
      <c r="Q24" s="4"/>
      <c r="R24" s="4"/>
      <c r="S24" s="4"/>
    </row>
    <row r="25" spans="1:29" ht="20.100000000000001" customHeight="1">
      <c r="A25" s="489"/>
      <c r="B25" s="493" t="s">
        <v>59</v>
      </c>
      <c r="C25" s="494"/>
      <c r="D25" s="251"/>
      <c r="E25" s="252">
        <v>14</v>
      </c>
      <c r="F25" s="252"/>
      <c r="G25" s="252"/>
      <c r="H25" s="253">
        <f>SUM(D25:G25)</f>
        <v>14</v>
      </c>
      <c r="I25" s="254">
        <v>11546</v>
      </c>
      <c r="J25" s="152"/>
      <c r="K25" s="153">
        <v>11</v>
      </c>
      <c r="L25" s="153"/>
      <c r="M25" s="153"/>
      <c r="N25" s="154">
        <f>SUM(J25:M25)</f>
        <v>11</v>
      </c>
      <c r="O25" s="155">
        <v>8560</v>
      </c>
      <c r="P25" s="4"/>
      <c r="Q25" s="4"/>
      <c r="R25" s="4"/>
      <c r="S25" s="4"/>
    </row>
    <row r="26" spans="1:29" ht="20.100000000000001" customHeight="1">
      <c r="A26" s="489"/>
      <c r="B26" s="493" t="s">
        <v>60</v>
      </c>
      <c r="C26" s="494"/>
      <c r="D26" s="251"/>
      <c r="E26" s="252">
        <v>2</v>
      </c>
      <c r="F26" s="252"/>
      <c r="G26" s="252"/>
      <c r="H26" s="252">
        <f>SUM(D26:G26)</f>
        <v>2</v>
      </c>
      <c r="I26" s="255">
        <v>29093</v>
      </c>
      <c r="J26" s="152"/>
      <c r="K26" s="153">
        <v>2</v>
      </c>
      <c r="L26" s="153"/>
      <c r="M26" s="153"/>
      <c r="N26" s="153">
        <f>SUM(J26:M26)</f>
        <v>2</v>
      </c>
      <c r="O26" s="156">
        <v>29093</v>
      </c>
      <c r="P26" s="4"/>
      <c r="Q26" s="4"/>
      <c r="R26" s="4"/>
      <c r="S26" s="4"/>
    </row>
    <row r="27" spans="1:29" ht="20.100000000000001" customHeight="1" thickBot="1">
      <c r="A27" s="490"/>
      <c r="B27" s="543" t="s">
        <v>9</v>
      </c>
      <c r="C27" s="544"/>
      <c r="D27" s="256">
        <f t="shared" ref="D27:O27" si="2">SUM(D24:D26)</f>
        <v>2</v>
      </c>
      <c r="E27" s="257">
        <f t="shared" si="2"/>
        <v>20</v>
      </c>
      <c r="F27" s="257">
        <f t="shared" si="2"/>
        <v>0</v>
      </c>
      <c r="G27" s="257">
        <f t="shared" si="2"/>
        <v>0</v>
      </c>
      <c r="H27" s="257">
        <f t="shared" si="2"/>
        <v>22</v>
      </c>
      <c r="I27" s="258">
        <f t="shared" si="2"/>
        <v>42940</v>
      </c>
      <c r="J27" s="157">
        <f t="shared" si="2"/>
        <v>2</v>
      </c>
      <c r="K27" s="158">
        <f t="shared" si="2"/>
        <v>17</v>
      </c>
      <c r="L27" s="158">
        <f t="shared" si="2"/>
        <v>0</v>
      </c>
      <c r="M27" s="158">
        <f t="shared" si="2"/>
        <v>0</v>
      </c>
      <c r="N27" s="158">
        <f t="shared" si="2"/>
        <v>19</v>
      </c>
      <c r="O27" s="159">
        <f t="shared" si="2"/>
        <v>39954</v>
      </c>
      <c r="S27" s="4"/>
    </row>
    <row r="28" spans="1:29">
      <c r="A28" s="141"/>
      <c r="B28" s="141"/>
      <c r="C28" s="142"/>
      <c r="D28" s="142"/>
      <c r="E28" s="10"/>
      <c r="F28" s="10"/>
      <c r="G28" s="10"/>
      <c r="H28" s="10"/>
      <c r="I28" s="10"/>
    </row>
    <row r="29" spans="1:29" ht="13.5" thickBot="1">
      <c r="G29" s="3"/>
      <c r="H29" s="3"/>
      <c r="I29" s="3"/>
      <c r="J29" s="3"/>
      <c r="K29" s="3"/>
      <c r="L29" s="3"/>
      <c r="M29" s="3"/>
      <c r="N29" s="3"/>
      <c r="S29" s="4"/>
      <c r="T29" s="4"/>
      <c r="U29" s="4"/>
    </row>
    <row r="30" spans="1:29" ht="18.75" thickBot="1">
      <c r="A30" s="537" t="s">
        <v>61</v>
      </c>
      <c r="B30" s="538"/>
      <c r="C30" s="538"/>
      <c r="D30" s="538"/>
      <c r="E30" s="538"/>
      <c r="F30" s="538"/>
      <c r="G30" s="538"/>
      <c r="H30" s="538"/>
      <c r="I30" s="538"/>
      <c r="J30" s="538"/>
      <c r="K30" s="538"/>
      <c r="L30" s="538"/>
      <c r="M30" s="538"/>
      <c r="N30" s="538"/>
      <c r="O30" s="539"/>
      <c r="S30" s="4"/>
      <c r="T30" s="4"/>
      <c r="U30" s="4"/>
      <c r="V30" s="4"/>
      <c r="W30" s="4"/>
      <c r="X30" s="4"/>
      <c r="Y30" s="4"/>
      <c r="Z30" s="4"/>
      <c r="AA30" s="4"/>
      <c r="AB30" s="4"/>
      <c r="AC30" s="4"/>
    </row>
    <row r="31" spans="1:29" ht="26.25" customHeight="1">
      <c r="A31" s="569" t="s">
        <v>0</v>
      </c>
      <c r="B31" s="572" t="s">
        <v>24</v>
      </c>
      <c r="C31" s="573"/>
      <c r="D31" s="576" t="s">
        <v>7</v>
      </c>
      <c r="E31" s="577"/>
      <c r="F31" s="577"/>
      <c r="G31" s="577"/>
      <c r="H31" s="577"/>
      <c r="I31" s="578"/>
      <c r="J31" s="540" t="s">
        <v>19</v>
      </c>
      <c r="K31" s="541"/>
      <c r="L31" s="541"/>
      <c r="M31" s="541"/>
      <c r="N31" s="541"/>
      <c r="O31" s="542"/>
      <c r="T31" s="4"/>
      <c r="U31" s="4"/>
      <c r="V31" s="4"/>
      <c r="W31" s="4"/>
      <c r="X31" s="4"/>
      <c r="Y31" s="4"/>
      <c r="Z31" s="4"/>
      <c r="AA31" s="4"/>
      <c r="AB31" s="4"/>
      <c r="AC31" s="4"/>
    </row>
    <row r="32" spans="1:29" ht="39" customHeight="1" thickBot="1">
      <c r="A32" s="570"/>
      <c r="B32" s="574"/>
      <c r="C32" s="575"/>
      <c r="D32" s="190" t="s">
        <v>62</v>
      </c>
      <c r="E32" s="190" t="s">
        <v>63</v>
      </c>
      <c r="F32" s="190" t="s">
        <v>64</v>
      </c>
      <c r="G32" s="190" t="s">
        <v>65</v>
      </c>
      <c r="H32" s="191" t="s">
        <v>66</v>
      </c>
      <c r="I32" s="191" t="s">
        <v>9</v>
      </c>
      <c r="J32" s="160" t="s">
        <v>62</v>
      </c>
      <c r="K32" s="161" t="s">
        <v>63</v>
      </c>
      <c r="L32" s="161" t="s">
        <v>64</v>
      </c>
      <c r="M32" s="161" t="s">
        <v>65</v>
      </c>
      <c r="N32" s="161" t="s">
        <v>66</v>
      </c>
      <c r="O32" s="162" t="s">
        <v>9</v>
      </c>
      <c r="T32" s="4"/>
      <c r="U32" s="4"/>
      <c r="V32" s="4"/>
      <c r="W32" s="4"/>
      <c r="X32" s="4"/>
      <c r="Y32" s="4"/>
      <c r="Z32" s="4"/>
      <c r="AA32" s="4"/>
      <c r="AB32" s="4"/>
      <c r="AC32" s="4"/>
    </row>
    <row r="33" spans="1:29" ht="24.95" customHeight="1">
      <c r="A33" s="570"/>
      <c r="B33" s="434" t="s">
        <v>58</v>
      </c>
      <c r="C33" s="435"/>
      <c r="D33" s="192"/>
      <c r="E33" s="192"/>
      <c r="F33" s="192">
        <v>11</v>
      </c>
      <c r="G33" s="193"/>
      <c r="H33" s="193"/>
      <c r="I33" s="194">
        <f>SUM(D33:H33)</f>
        <v>11</v>
      </c>
      <c r="J33" s="163"/>
      <c r="K33" s="164"/>
      <c r="L33" s="164">
        <v>12</v>
      </c>
      <c r="M33" s="164"/>
      <c r="N33" s="164"/>
      <c r="O33" s="165">
        <f>SUM(J33:N33)</f>
        <v>12</v>
      </c>
      <c r="T33" s="4"/>
      <c r="U33" s="4"/>
      <c r="V33" s="4"/>
      <c r="W33" s="4"/>
      <c r="X33" s="4"/>
      <c r="Y33" s="4"/>
      <c r="Z33" s="4"/>
      <c r="AA33" s="4"/>
      <c r="AB33" s="4"/>
      <c r="AC33" s="4"/>
    </row>
    <row r="34" spans="1:29" ht="24.95" customHeight="1">
      <c r="A34" s="570"/>
      <c r="B34" s="436" t="s">
        <v>59</v>
      </c>
      <c r="C34" s="437"/>
      <c r="D34" s="195"/>
      <c r="E34" s="195"/>
      <c r="F34" s="195">
        <v>6</v>
      </c>
      <c r="G34" s="196"/>
      <c r="H34" s="196"/>
      <c r="I34" s="197">
        <f>SUM(D34:H34)</f>
        <v>6</v>
      </c>
      <c r="J34" s="166"/>
      <c r="K34" s="167"/>
      <c r="L34" s="167">
        <v>6</v>
      </c>
      <c r="M34" s="167"/>
      <c r="N34" s="167"/>
      <c r="O34" s="168">
        <f>SUM(J34:N34)</f>
        <v>6</v>
      </c>
      <c r="T34" s="4"/>
      <c r="U34" s="4"/>
      <c r="V34" s="4"/>
      <c r="W34" s="4"/>
      <c r="X34" s="4"/>
      <c r="Y34" s="4"/>
      <c r="Z34" s="4"/>
      <c r="AA34" s="4"/>
      <c r="AB34" s="4"/>
      <c r="AC34" s="4"/>
    </row>
    <row r="35" spans="1:29" ht="24.95" customHeight="1">
      <c r="A35" s="570"/>
      <c r="B35" s="436" t="s">
        <v>60</v>
      </c>
      <c r="C35" s="437"/>
      <c r="D35" s="195"/>
      <c r="E35" s="195"/>
      <c r="F35" s="195"/>
      <c r="G35" s="196"/>
      <c r="H35" s="196"/>
      <c r="I35" s="197">
        <f>SUM(D35:H35)</f>
        <v>0</v>
      </c>
      <c r="J35" s="166"/>
      <c r="K35" s="167"/>
      <c r="L35" s="167"/>
      <c r="M35" s="167"/>
      <c r="N35" s="167"/>
      <c r="O35" s="168">
        <f>SUM(J35:N35)</f>
        <v>0</v>
      </c>
      <c r="T35" s="4"/>
      <c r="U35" s="4"/>
      <c r="V35" s="4"/>
      <c r="W35" s="4"/>
      <c r="X35" s="4"/>
      <c r="Y35" s="4"/>
      <c r="Z35" s="4"/>
      <c r="AA35" s="4"/>
      <c r="AB35" s="4"/>
      <c r="AC35" s="4"/>
    </row>
    <row r="36" spans="1:29" ht="24.95" customHeight="1" thickBot="1">
      <c r="A36" s="570"/>
      <c r="B36" s="535" t="s">
        <v>9</v>
      </c>
      <c r="C36" s="536"/>
      <c r="D36" s="198">
        <f t="shared" ref="D36:O36" si="3">SUM(D33:D35)</f>
        <v>0</v>
      </c>
      <c r="E36" s="198">
        <f t="shared" si="3"/>
        <v>0</v>
      </c>
      <c r="F36" s="198">
        <f t="shared" si="3"/>
        <v>17</v>
      </c>
      <c r="G36" s="199">
        <f t="shared" si="3"/>
        <v>0</v>
      </c>
      <c r="H36" s="199">
        <f t="shared" si="3"/>
        <v>0</v>
      </c>
      <c r="I36" s="200">
        <f t="shared" si="3"/>
        <v>17</v>
      </c>
      <c r="J36" s="169">
        <f t="shared" si="3"/>
        <v>0</v>
      </c>
      <c r="K36" s="170">
        <f t="shared" si="3"/>
        <v>0</v>
      </c>
      <c r="L36" s="170">
        <f t="shared" si="3"/>
        <v>18</v>
      </c>
      <c r="M36" s="170">
        <f t="shared" si="3"/>
        <v>0</v>
      </c>
      <c r="N36" s="170">
        <f t="shared" si="3"/>
        <v>0</v>
      </c>
      <c r="O36" s="171">
        <f t="shared" si="3"/>
        <v>18</v>
      </c>
      <c r="T36" s="4"/>
      <c r="U36" s="4"/>
      <c r="V36" s="4"/>
      <c r="W36" s="4"/>
      <c r="X36" s="4"/>
      <c r="Y36" s="4"/>
      <c r="Z36" s="4"/>
      <c r="AA36" s="4"/>
      <c r="AB36" s="4"/>
      <c r="AC36" s="4"/>
    </row>
    <row r="37" spans="1:29" ht="24.95" customHeight="1" thickBot="1">
      <c r="A37" s="570"/>
      <c r="B37" s="469" t="s">
        <v>183</v>
      </c>
      <c r="C37" s="470"/>
      <c r="D37" s="201"/>
      <c r="E37" s="192"/>
      <c r="F37" s="192"/>
      <c r="G37" s="192"/>
      <c r="H37" s="192"/>
      <c r="I37" s="194">
        <f>SUM(D37:H37)</f>
        <v>0</v>
      </c>
      <c r="J37" s="163"/>
      <c r="K37" s="164"/>
      <c r="L37" s="164"/>
      <c r="M37" s="164"/>
      <c r="N37" s="164"/>
      <c r="O37" s="165">
        <f>SUM(J37:N37)</f>
        <v>0</v>
      </c>
      <c r="V37" s="4"/>
      <c r="W37" s="4"/>
      <c r="X37" s="4"/>
      <c r="Y37" s="4"/>
      <c r="Z37" s="4"/>
      <c r="AA37" s="4"/>
      <c r="AB37" s="4"/>
      <c r="AC37" s="4"/>
    </row>
    <row r="38" spans="1:29" ht="24.95" customHeight="1">
      <c r="A38" s="570"/>
      <c r="B38" s="469" t="s">
        <v>67</v>
      </c>
      <c r="C38" s="470"/>
      <c r="D38" s="217"/>
      <c r="E38" s="218"/>
      <c r="F38" s="218"/>
      <c r="G38" s="218"/>
      <c r="H38" s="218"/>
      <c r="I38" s="219"/>
      <c r="J38" s="220"/>
      <c r="K38" s="221"/>
      <c r="L38" s="221"/>
      <c r="M38" s="221"/>
      <c r="N38" s="221"/>
      <c r="O38" s="222"/>
      <c r="V38" s="4"/>
      <c r="W38" s="4"/>
      <c r="X38" s="4"/>
      <c r="Y38" s="4"/>
      <c r="Z38" s="4"/>
      <c r="AA38" s="4"/>
      <c r="AB38" s="4"/>
      <c r="AC38" s="4"/>
    </row>
    <row r="39" spans="1:29" ht="24.95" customHeight="1">
      <c r="A39" s="570"/>
      <c r="B39" s="562" t="s">
        <v>68</v>
      </c>
      <c r="C39" s="563"/>
      <c r="D39" s="202"/>
      <c r="E39" s="195"/>
      <c r="F39" s="195"/>
      <c r="G39" s="195"/>
      <c r="H39" s="195"/>
      <c r="I39" s="197">
        <f>SUM(D39:H39)</f>
        <v>0</v>
      </c>
      <c r="J39" s="166"/>
      <c r="K39" s="167"/>
      <c r="L39" s="167"/>
      <c r="M39" s="167"/>
      <c r="N39" s="167"/>
      <c r="O39" s="168">
        <f>SUM(J39:N39)</f>
        <v>0</v>
      </c>
    </row>
    <row r="40" spans="1:29" ht="24.95" customHeight="1">
      <c r="A40" s="570"/>
      <c r="B40" s="564" t="s">
        <v>69</v>
      </c>
      <c r="C40" s="212" t="s">
        <v>70</v>
      </c>
      <c r="D40" s="202"/>
      <c r="E40" s="195"/>
      <c r="F40" s="195"/>
      <c r="G40" s="195"/>
      <c r="H40" s="195"/>
      <c r="I40" s="197">
        <f>SUM(D40:H40)</f>
        <v>0</v>
      </c>
      <c r="J40" s="166"/>
      <c r="K40" s="167"/>
      <c r="L40" s="167"/>
      <c r="M40" s="167"/>
      <c r="N40" s="167"/>
      <c r="O40" s="168">
        <f>SUM(J40:N40)</f>
        <v>0</v>
      </c>
    </row>
    <row r="41" spans="1:29" ht="24.95" customHeight="1" thickBot="1">
      <c r="A41" s="571"/>
      <c r="B41" s="565"/>
      <c r="C41" s="213" t="s">
        <v>71</v>
      </c>
      <c r="D41" s="203"/>
      <c r="E41" s="198"/>
      <c r="F41" s="198"/>
      <c r="G41" s="198"/>
      <c r="H41" s="198"/>
      <c r="I41" s="200">
        <f>SUM(D41:H41)</f>
        <v>0</v>
      </c>
      <c r="J41" s="169"/>
      <c r="K41" s="170"/>
      <c r="L41" s="170"/>
      <c r="M41" s="170"/>
      <c r="N41" s="170"/>
      <c r="O41" s="171">
        <f>SUM(J41:N41)</f>
        <v>0</v>
      </c>
    </row>
    <row r="43" spans="1:29" ht="13.5" thickBot="1"/>
    <row r="44" spans="1:29" ht="18.75" thickBot="1">
      <c r="A44" s="466" t="s">
        <v>23</v>
      </c>
      <c r="B44" s="467"/>
      <c r="C44" s="467"/>
      <c r="D44" s="467"/>
      <c r="E44" s="467"/>
      <c r="F44" s="467"/>
      <c r="G44" s="467"/>
      <c r="H44" s="467"/>
      <c r="I44" s="467"/>
      <c r="J44" s="467"/>
      <c r="K44" s="467"/>
      <c r="L44" s="467"/>
      <c r="M44" s="468"/>
    </row>
    <row r="45" spans="1:29" ht="15" customHeight="1">
      <c r="A45" s="552" t="s">
        <v>24</v>
      </c>
      <c r="B45" s="553"/>
      <c r="C45" s="457" t="s">
        <v>25</v>
      </c>
      <c r="D45" s="460" t="s">
        <v>26</v>
      </c>
      <c r="E45" s="460"/>
      <c r="F45" s="460"/>
      <c r="G45" s="460"/>
      <c r="H45" s="460"/>
      <c r="I45" s="460"/>
      <c r="J45" s="460"/>
      <c r="K45" s="460"/>
      <c r="L45" s="460"/>
      <c r="M45" s="461"/>
    </row>
    <row r="46" spans="1:29" ht="15">
      <c r="A46" s="554"/>
      <c r="B46" s="555"/>
      <c r="C46" s="458"/>
      <c r="D46" s="462" t="s">
        <v>28</v>
      </c>
      <c r="E46" s="462"/>
      <c r="F46" s="462" t="s">
        <v>29</v>
      </c>
      <c r="G46" s="462"/>
      <c r="H46" s="463" t="s">
        <v>30</v>
      </c>
      <c r="I46" s="462" t="s">
        <v>176</v>
      </c>
      <c r="J46" s="462" t="s">
        <v>177</v>
      </c>
      <c r="K46" s="462" t="s">
        <v>178</v>
      </c>
      <c r="L46" s="462" t="s">
        <v>179</v>
      </c>
      <c r="M46" s="534" t="s">
        <v>31</v>
      </c>
    </row>
    <row r="47" spans="1:29" ht="19.5" customHeight="1">
      <c r="A47" s="554"/>
      <c r="B47" s="555"/>
      <c r="C47" s="459"/>
      <c r="D47" s="172" t="s">
        <v>33</v>
      </c>
      <c r="E47" s="172" t="s">
        <v>34</v>
      </c>
      <c r="F47" s="172" t="s">
        <v>33</v>
      </c>
      <c r="G47" s="172" t="s">
        <v>34</v>
      </c>
      <c r="H47" s="463"/>
      <c r="I47" s="462"/>
      <c r="J47" s="462"/>
      <c r="K47" s="462"/>
      <c r="L47" s="462"/>
      <c r="M47" s="534"/>
    </row>
    <row r="48" spans="1:29" ht="25.5" customHeight="1">
      <c r="A48" s="498" t="s">
        <v>36</v>
      </c>
      <c r="B48" s="499"/>
      <c r="C48" s="186"/>
      <c r="D48" s="173"/>
      <c r="E48" s="173"/>
      <c r="F48" s="173"/>
      <c r="G48" s="173"/>
      <c r="H48" s="173"/>
      <c r="I48" s="173"/>
      <c r="J48" s="173"/>
      <c r="K48" s="173"/>
      <c r="L48" s="173"/>
      <c r="M48" s="174"/>
    </row>
    <row r="49" spans="1:13" ht="27.75" customHeight="1">
      <c r="A49" s="498" t="s">
        <v>37</v>
      </c>
      <c r="B49" s="499"/>
      <c r="C49" s="186"/>
      <c r="D49" s="173"/>
      <c r="E49" s="173"/>
      <c r="F49" s="173"/>
      <c r="G49" s="173"/>
      <c r="H49" s="173"/>
      <c r="I49" s="173"/>
      <c r="J49" s="173"/>
      <c r="K49" s="173"/>
      <c r="L49" s="173"/>
      <c r="M49" s="174"/>
    </row>
    <row r="50" spans="1:13" ht="27.75" customHeight="1">
      <c r="A50" s="498" t="s">
        <v>38</v>
      </c>
      <c r="B50" s="499"/>
      <c r="C50" s="187"/>
      <c r="D50" s="173"/>
      <c r="E50" s="173"/>
      <c r="F50" s="173"/>
      <c r="G50" s="173"/>
      <c r="H50" s="173"/>
      <c r="I50" s="173"/>
      <c r="J50" s="173"/>
      <c r="K50" s="173"/>
      <c r="L50" s="173"/>
      <c r="M50" s="174" t="s">
        <v>159</v>
      </c>
    </row>
    <row r="51" spans="1:13" ht="23.25" customHeight="1">
      <c r="A51" s="498" t="s">
        <v>39</v>
      </c>
      <c r="B51" s="499"/>
      <c r="C51" s="186"/>
      <c r="D51" s="173"/>
      <c r="E51" s="173"/>
      <c r="F51" s="173"/>
      <c r="G51" s="173"/>
      <c r="H51" s="173"/>
      <c r="I51" s="173"/>
      <c r="J51" s="173"/>
      <c r="K51" s="173"/>
      <c r="L51" s="173"/>
      <c r="M51" s="174"/>
    </row>
    <row r="52" spans="1:13" ht="26.25" customHeight="1">
      <c r="A52" s="498" t="s">
        <v>41</v>
      </c>
      <c r="B52" s="499"/>
      <c r="C52" s="186"/>
      <c r="D52" s="173"/>
      <c r="E52" s="173"/>
      <c r="F52" s="173"/>
      <c r="G52" s="173"/>
      <c r="H52" s="173"/>
      <c r="I52" s="173"/>
      <c r="J52" s="173"/>
      <c r="K52" s="173"/>
      <c r="L52" s="173"/>
      <c r="M52" s="174"/>
    </row>
    <row r="53" spans="1:13" ht="39" customHeight="1">
      <c r="A53" s="498" t="s">
        <v>160</v>
      </c>
      <c r="B53" s="499"/>
      <c r="C53" s="186"/>
      <c r="D53" s="173"/>
      <c r="E53" s="173"/>
      <c r="F53" s="173"/>
      <c r="G53" s="173"/>
      <c r="H53" s="173"/>
      <c r="I53" s="173"/>
      <c r="J53" s="173"/>
      <c r="K53" s="173"/>
      <c r="L53" s="173"/>
      <c r="M53" s="174"/>
    </row>
    <row r="54" spans="1:13" ht="27" customHeight="1" thickBot="1">
      <c r="A54" s="464" t="s">
        <v>44</v>
      </c>
      <c r="B54" s="465"/>
      <c r="C54" s="188"/>
      <c r="D54" s="175"/>
      <c r="E54" s="175"/>
      <c r="F54" s="175"/>
      <c r="G54" s="175"/>
      <c r="H54" s="176"/>
      <c r="I54" s="176"/>
      <c r="J54" s="176"/>
      <c r="K54" s="176"/>
      <c r="L54" s="176"/>
      <c r="M54" s="177"/>
    </row>
    <row r="55" spans="1:13" ht="24.75" customHeight="1">
      <c r="A55" s="579" t="s">
        <v>24</v>
      </c>
      <c r="B55" s="580"/>
      <c r="C55" s="583" t="s">
        <v>25</v>
      </c>
      <c r="D55" s="584" t="s">
        <v>19</v>
      </c>
      <c r="E55" s="584"/>
      <c r="F55" s="584"/>
      <c r="G55" s="584"/>
      <c r="H55" s="584"/>
      <c r="I55" s="585"/>
      <c r="J55" s="132"/>
      <c r="K55" s="3"/>
      <c r="L55" s="3"/>
      <c r="M55" s="3"/>
    </row>
    <row r="56" spans="1:13" ht="23.25" customHeight="1">
      <c r="A56" s="581"/>
      <c r="B56" s="582"/>
      <c r="C56" s="444"/>
      <c r="D56" s="178" t="s">
        <v>161</v>
      </c>
      <c r="E56" s="178" t="s">
        <v>34</v>
      </c>
      <c r="F56" s="178" t="s">
        <v>47</v>
      </c>
      <c r="G56" s="178" t="s">
        <v>48</v>
      </c>
      <c r="H56" s="178" t="s">
        <v>49</v>
      </c>
      <c r="I56" s="179" t="s">
        <v>31</v>
      </c>
      <c r="J56" s="133"/>
      <c r="K56" s="12"/>
      <c r="L56" s="3"/>
      <c r="M56" s="3"/>
    </row>
    <row r="57" spans="1:13" ht="32.25" customHeight="1" thickBot="1">
      <c r="A57" s="586" t="s">
        <v>51</v>
      </c>
      <c r="B57" s="587"/>
      <c r="C57" s="189"/>
      <c r="D57" s="180"/>
      <c r="E57" s="180"/>
      <c r="F57" s="180"/>
      <c r="G57" s="180"/>
      <c r="H57" s="180"/>
      <c r="I57" s="181"/>
      <c r="J57" s="134"/>
      <c r="K57" s="12"/>
      <c r="L57" s="3"/>
      <c r="M57" s="3"/>
    </row>
    <row r="59" spans="1:13" ht="13.5" thickBot="1"/>
    <row r="60" spans="1:13" ht="27.75" customHeight="1">
      <c r="A60" s="566" t="s">
        <v>72</v>
      </c>
      <c r="B60" s="567"/>
      <c r="C60" s="567"/>
      <c r="D60" s="568"/>
      <c r="E60" s="10"/>
      <c r="F60" s="10"/>
      <c r="G60" s="10"/>
      <c r="H60" s="10"/>
      <c r="I60" s="10"/>
    </row>
    <row r="61" spans="1:13" ht="27.75" customHeight="1">
      <c r="A61" s="1" t="s">
        <v>73</v>
      </c>
      <c r="B61" s="556" t="s">
        <v>281</v>
      </c>
      <c r="C61" s="557"/>
      <c r="D61" s="558"/>
      <c r="E61" s="10"/>
      <c r="F61" s="10"/>
      <c r="G61" s="10"/>
      <c r="H61" s="10"/>
      <c r="I61" s="10"/>
    </row>
    <row r="62" spans="1:13" ht="18.75" customHeight="1">
      <c r="A62" s="1" t="s">
        <v>74</v>
      </c>
      <c r="B62" s="556" t="s">
        <v>282</v>
      </c>
      <c r="C62" s="557"/>
      <c r="D62" s="558"/>
    </row>
    <row r="63" spans="1:13" ht="30" customHeight="1">
      <c r="A63" s="1" t="s">
        <v>75</v>
      </c>
      <c r="B63" s="556"/>
      <c r="C63" s="557"/>
      <c r="D63" s="558"/>
    </row>
    <row r="64" spans="1:13" ht="27.75" customHeight="1">
      <c r="A64" s="143" t="s">
        <v>76</v>
      </c>
      <c r="B64" s="556" t="s">
        <v>283</v>
      </c>
      <c r="C64" s="557"/>
      <c r="D64" s="558"/>
    </row>
    <row r="65" spans="1:29" ht="30" customHeight="1" thickBot="1">
      <c r="A65" s="144" t="s">
        <v>77</v>
      </c>
      <c r="B65" s="559" t="s">
        <v>284</v>
      </c>
      <c r="C65" s="560"/>
      <c r="D65" s="561"/>
      <c r="G65" s="3"/>
      <c r="H65" s="3"/>
      <c r="I65" s="3"/>
      <c r="J65" s="3"/>
      <c r="K65" s="3"/>
      <c r="L65" s="3"/>
      <c r="M65" s="3"/>
      <c r="N65" s="3"/>
      <c r="S65" s="4"/>
      <c r="T65" s="4"/>
      <c r="U65" s="4"/>
    </row>
    <row r="66" spans="1:29">
      <c r="V66" s="4"/>
      <c r="W66" s="4"/>
      <c r="X66" s="4"/>
      <c r="Y66" s="4"/>
      <c r="Z66" s="4"/>
      <c r="AA66" s="4"/>
      <c r="AB66" s="4"/>
      <c r="AC66" s="4"/>
    </row>
  </sheetData>
  <protectedRanges>
    <protectedRange sqref="C46 H19 A55 F19 A49:A50 A51:B54 B56 C48:C50" name="Aralık1"/>
    <protectedRange sqref="H24:H25" name="Aralık1_1"/>
    <protectedRange sqref="N24:N25" name="Aralık1_2"/>
  </protectedRanges>
  <mergeCells count="88">
    <mergeCell ref="B64:D64"/>
    <mergeCell ref="B65:D65"/>
    <mergeCell ref="B39:C39"/>
    <mergeCell ref="B40:B41"/>
    <mergeCell ref="A60:D60"/>
    <mergeCell ref="B61:D61"/>
    <mergeCell ref="B62:D62"/>
    <mergeCell ref="B63:D63"/>
    <mergeCell ref="A31:A41"/>
    <mergeCell ref="B31:C32"/>
    <mergeCell ref="D31:I31"/>
    <mergeCell ref="A55:B56"/>
    <mergeCell ref="C55:C56"/>
    <mergeCell ref="D55:I55"/>
    <mergeCell ref="A53:B53"/>
    <mergeCell ref="A57:B57"/>
    <mergeCell ref="A13:U13"/>
    <mergeCell ref="I46:I47"/>
    <mergeCell ref="J46:J47"/>
    <mergeCell ref="K46:K47"/>
    <mergeCell ref="L46:L47"/>
    <mergeCell ref="M46:M47"/>
    <mergeCell ref="B35:C35"/>
    <mergeCell ref="B36:C36"/>
    <mergeCell ref="A30:O30"/>
    <mergeCell ref="J31:O31"/>
    <mergeCell ref="B27:C27"/>
    <mergeCell ref="I22:I23"/>
    <mergeCell ref="J22:K22"/>
    <mergeCell ref="L22:M22"/>
    <mergeCell ref="N22:N23"/>
    <mergeCell ref="A45:B47"/>
    <mergeCell ref="A1:R1"/>
    <mergeCell ref="A2:A10"/>
    <mergeCell ref="B2:C4"/>
    <mergeCell ref="D2:F2"/>
    <mergeCell ref="G2:I2"/>
    <mergeCell ref="J2:L2"/>
    <mergeCell ref="M2:O2"/>
    <mergeCell ref="P2:R2"/>
    <mergeCell ref="B5:C5"/>
    <mergeCell ref="B6:C6"/>
    <mergeCell ref="B7:C7"/>
    <mergeCell ref="B8:C8"/>
    <mergeCell ref="B9:C9"/>
    <mergeCell ref="B10:C10"/>
    <mergeCell ref="A48:B48"/>
    <mergeCell ref="A49:B49"/>
    <mergeCell ref="A50:B50"/>
    <mergeCell ref="A51:B51"/>
    <mergeCell ref="A52:B52"/>
    <mergeCell ref="A54:B54"/>
    <mergeCell ref="A44:M44"/>
    <mergeCell ref="B38:C38"/>
    <mergeCell ref="A20:O20"/>
    <mergeCell ref="A21:A23"/>
    <mergeCell ref="B21:C23"/>
    <mergeCell ref="D21:I21"/>
    <mergeCell ref="J21:O21"/>
    <mergeCell ref="D22:E22"/>
    <mergeCell ref="A24:A27"/>
    <mergeCell ref="B24:C24"/>
    <mergeCell ref="B25:C25"/>
    <mergeCell ref="B26:C26"/>
    <mergeCell ref="F22:G22"/>
    <mergeCell ref="H22:H23"/>
    <mergeCell ref="B37:C37"/>
    <mergeCell ref="C45:C47"/>
    <mergeCell ref="D45:M45"/>
    <mergeCell ref="D46:E46"/>
    <mergeCell ref="F46:G46"/>
    <mergeCell ref="H46:H47"/>
    <mergeCell ref="O22:O23"/>
    <mergeCell ref="B33:C33"/>
    <mergeCell ref="B34:C34"/>
    <mergeCell ref="R14:T14"/>
    <mergeCell ref="O14:Q14"/>
    <mergeCell ref="J14:K14"/>
    <mergeCell ref="G14:I14"/>
    <mergeCell ref="A16:C16"/>
    <mergeCell ref="A17:C17"/>
    <mergeCell ref="A14:C15"/>
    <mergeCell ref="D14:D15"/>
    <mergeCell ref="E14:E15"/>
    <mergeCell ref="F14:F15"/>
    <mergeCell ref="L14:L15"/>
    <mergeCell ref="M14:M15"/>
    <mergeCell ref="N14:N15"/>
  </mergeCells>
  <dataValidations count="8">
    <dataValidation type="custom" allowBlank="1" showInputMessage="1" showErrorMessage="1" errorTitle="LÜTFEN DÜZETİN" error="PLANLANAN İÇME SUYU İŞ SAYISI, İÇME SUYU HİZMETİ GÖTÜRÜLECEK ÜNİTE SAYISINDAN AZ OLAMAZ " sqref="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D65555&lt;I65550=H65581</formula1>
    </dataValidation>
    <dataValidation type="custom" allowBlank="1" showInputMessage="1" showErrorMessage="1" errorTitle="LÜTFEN DÜZELTİN" error="BİTEN ÜNİTE SAYISI BİTEN İÇME SUYU SAYISINDAN AZ OLAMAZ" sqref="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ormula1>F65550&lt;=N65581</formula1>
    </dataValidation>
    <dataValidation type="custom" allowBlank="1" showInputMessage="1" showErrorMessage="1" errorTitle="LÜTFEN DÜZELTİN" error="PLANLANAN İÇME SUYU İŞ SAYISI, İÇME SUYU HİZMETİ GÖTÜRÜLECEK ÜNİTE SAYISINDAN AZ OLAMAZ " sqref="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formula1>D65555&lt;=H65581</formula1>
    </dataValidation>
    <dataValidation type="custom" allowBlank="1" showInputMessage="1" showErrorMessage="1" errorTitle="LÜTFEN DÜZELTİN" error="BİTEN ÜNİTE SAYISI BİTEN İÇME SUYU SAYISINDAN AZ OLAMAZ" sqref="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formula1>F65550&lt;=N65581</formula1>
    </dataValidation>
    <dataValidation type="custom" allowBlank="1" showInputMessage="1" showErrorMessage="1" errorTitle="LÜTFEN DÜZELTİN" error="BİTEN ÜNİTE SAYISI BİTEN İÇME SUYU SAYISINDAN AZ OLAMAZ"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5">
      <formula1>F5&lt;=N27</formula1>
    </dataValidation>
    <dataValidation type="custom" allowBlank="1" showInputMessage="1" showErrorMessage="1" errorTitle="LÜTFEN DÜZELTİN" error="PLANLANAN İÇME SUYU İŞ SAYISI, İÇME SUYU HİZMETİ GÖTÜRÜLECEK ÜNİTE SAYISINDAN AZ OLAMAZ " sqref="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27">
      <formula1>D10&lt;=H27</formula1>
    </dataValidation>
    <dataValidation type="custom" allowBlank="1" showInputMessage="1" showErrorMessage="1" errorTitle="LÜTFEN DÜZELTİN" error="BİTEN ÜNİTE SAYISI BİTEN İÇME SUYU SAYISINDAN AZ OLAMAZ" sqref="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27">
      <formula1>F5&lt;=N27</formula1>
    </dataValidation>
    <dataValidation type="custom" allowBlank="1" showInputMessage="1" showErrorMessage="1" errorTitle="LÜTFEN DÜZETİN" error="PLANLANAN İÇME SUYU İŞ SAYISI, İÇME SUYU HİZMETİ GÖTÜRÜLECEK ÜNİTE SAYISINDAN AZ OLAMAZ " sqref="IZ10 D10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formula1>D10&lt;I5=H27</formula1>
    </dataValidation>
  </dataValidations>
  <pageMargins left="0.51181102362204722" right="0.31496062992125984" top="0.78740157480314965" bottom="0.31496062992125984" header="0.27559055118110237" footer="0.19685039370078741"/>
  <pageSetup paperSize="9" scale="54" orientation="landscape" r:id="rId1"/>
  <headerFooter alignWithMargins="0">
    <oddHeader>&amp;C&amp;"Arial Tur,Kalın"&amp;12T.CİÇİŞLERİ BAKANLIĞIMahalli İdareler Genel Müdürlüğü</oddHeader>
    <oddFooter>&amp;C&amp;P</oddFooter>
  </headerFooter>
  <rowBreaks count="1" manualBreakCount="1">
    <brk id="27" max="16383" man="1"/>
  </rowBreaks>
</worksheet>
</file>

<file path=xl/worksheets/sheet3.xml><?xml version="1.0" encoding="utf-8"?>
<worksheet xmlns="http://schemas.openxmlformats.org/spreadsheetml/2006/main" xmlns:r="http://schemas.openxmlformats.org/officeDocument/2006/relationships">
  <sheetPr>
    <tabColor theme="3" tint="0.59999389629810485"/>
  </sheetPr>
  <dimension ref="A1:CA318"/>
  <sheetViews>
    <sheetView workbookViewId="0">
      <selection activeCell="A3" sqref="A3:XFD20"/>
    </sheetView>
  </sheetViews>
  <sheetFormatPr defaultColWidth="9.140625" defaultRowHeight="12.75"/>
  <cols>
    <col min="1" max="1" width="3.5703125" style="36" bestFit="1" customWidth="1"/>
    <col min="2" max="2" width="13.7109375" style="36" customWidth="1"/>
    <col min="3" max="3" width="9.7109375" style="36" customWidth="1"/>
    <col min="4" max="4" width="72" style="36" customWidth="1"/>
    <col min="5" max="5" width="29.5703125" style="36" hidden="1" customWidth="1"/>
    <col min="6" max="8" width="17.42578125" style="68" hidden="1" customWidth="1"/>
    <col min="9" max="9" width="25.28515625" style="36" hidden="1" customWidth="1"/>
    <col min="10" max="10" width="21.140625" style="36" hidden="1" customWidth="1"/>
    <col min="11" max="11" width="18.5703125" style="41" bestFit="1" customWidth="1"/>
    <col min="12" max="12" width="18.7109375" style="41" bestFit="1" customWidth="1"/>
    <col min="13" max="13" width="16.5703125" style="42" bestFit="1" customWidth="1"/>
    <col min="14" max="14" width="13.5703125" style="36" bestFit="1" customWidth="1"/>
    <col min="15" max="15" width="14.85546875" style="37" customWidth="1"/>
    <col min="16" max="72" width="9.140625" style="37"/>
    <col min="73" max="74" width="9.140625" style="36"/>
    <col min="75" max="75" width="4.42578125" style="37" bestFit="1" customWidth="1"/>
    <col min="76" max="76" width="12.5703125" style="37" bestFit="1" customWidth="1"/>
    <col min="77" max="77" width="10.140625" style="37" bestFit="1" customWidth="1"/>
    <col min="78" max="79" width="9.140625" style="37"/>
    <col min="80" max="81" width="9.140625" style="36"/>
    <col min="82" max="85" width="0" style="36" hidden="1" customWidth="1"/>
    <col min="86" max="16384" width="9.140625" style="36"/>
  </cols>
  <sheetData>
    <row r="1" spans="1:79" ht="35.25" customHeight="1">
      <c r="A1" s="588" t="s">
        <v>187</v>
      </c>
      <c r="B1" s="588"/>
      <c r="C1" s="588"/>
      <c r="D1" s="588"/>
      <c r="E1" s="588"/>
      <c r="F1" s="588"/>
      <c r="G1" s="588"/>
      <c r="H1" s="588"/>
      <c r="I1" s="588"/>
      <c r="J1" s="588"/>
      <c r="K1" s="588"/>
      <c r="L1" s="588"/>
      <c r="M1" s="588"/>
      <c r="N1" s="588"/>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row>
    <row r="2" spans="1:79" ht="46.5" customHeight="1">
      <c r="A2" s="305" t="s">
        <v>275</v>
      </c>
      <c r="B2" s="359" t="s">
        <v>102</v>
      </c>
      <c r="C2" s="353" t="s">
        <v>103</v>
      </c>
      <c r="D2" s="589" t="s">
        <v>331</v>
      </c>
      <c r="E2" s="589"/>
      <c r="F2" s="360" t="s">
        <v>167</v>
      </c>
      <c r="G2" s="360" t="s">
        <v>168</v>
      </c>
      <c r="H2" s="360" t="s">
        <v>169</v>
      </c>
      <c r="I2" s="361" t="s">
        <v>332</v>
      </c>
      <c r="J2" s="361" t="s">
        <v>333</v>
      </c>
      <c r="K2" s="362" t="s">
        <v>170</v>
      </c>
      <c r="L2" s="363" t="s">
        <v>106</v>
      </c>
      <c r="M2" s="363" t="s">
        <v>107</v>
      </c>
      <c r="N2" s="364" t="s">
        <v>117</v>
      </c>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row>
    <row r="3" spans="1:79" s="38" customFormat="1" ht="30" customHeight="1">
      <c r="A3" s="336">
        <v>1</v>
      </c>
      <c r="B3" s="335" t="s">
        <v>199</v>
      </c>
      <c r="C3" s="337" t="s">
        <v>198</v>
      </c>
      <c r="D3" s="338" t="s">
        <v>194</v>
      </c>
      <c r="E3" s="339" t="s">
        <v>200</v>
      </c>
      <c r="F3" s="340">
        <v>1</v>
      </c>
      <c r="G3" s="340"/>
      <c r="H3" s="340">
        <v>710</v>
      </c>
      <c r="I3" s="336" t="s">
        <v>201</v>
      </c>
      <c r="J3" s="336" t="s">
        <v>202</v>
      </c>
      <c r="K3" s="341">
        <v>90000</v>
      </c>
      <c r="L3" s="342">
        <v>170000</v>
      </c>
      <c r="M3" s="343">
        <v>90000</v>
      </c>
      <c r="N3" s="336" t="s">
        <v>330</v>
      </c>
      <c r="O3" s="39"/>
      <c r="P3" s="39"/>
      <c r="Q3" s="39"/>
      <c r="R3" s="39"/>
      <c r="S3" s="39"/>
      <c r="BW3" s="39" t="s">
        <v>118</v>
      </c>
      <c r="BX3" s="39" t="s">
        <v>58</v>
      </c>
      <c r="BY3" s="40" t="s">
        <v>128</v>
      </c>
      <c r="BZ3" s="39"/>
      <c r="CA3" s="39"/>
    </row>
    <row r="4" spans="1:79" s="38" customFormat="1" ht="30" customHeight="1">
      <c r="A4" s="336">
        <v>2</v>
      </c>
      <c r="B4" s="335" t="s">
        <v>199</v>
      </c>
      <c r="C4" s="337" t="s">
        <v>206</v>
      </c>
      <c r="D4" s="344" t="s">
        <v>314</v>
      </c>
      <c r="E4" s="344" t="s">
        <v>288</v>
      </c>
      <c r="F4" s="340">
        <v>15</v>
      </c>
      <c r="G4" s="340"/>
      <c r="H4" s="340">
        <v>8479</v>
      </c>
      <c r="I4" s="336" t="s">
        <v>60</v>
      </c>
      <c r="J4" s="336" t="s">
        <v>130</v>
      </c>
      <c r="K4" s="341">
        <v>254086.85</v>
      </c>
      <c r="L4" s="341">
        <v>355000</v>
      </c>
      <c r="M4" s="341">
        <v>254086.85</v>
      </c>
      <c r="N4" s="336" t="s">
        <v>330</v>
      </c>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W4" s="39" t="s">
        <v>122</v>
      </c>
      <c r="BX4" s="40" t="s">
        <v>59</v>
      </c>
      <c r="BY4" s="40" t="s">
        <v>130</v>
      </c>
      <c r="BZ4" s="39"/>
      <c r="CA4" s="39"/>
    </row>
    <row r="5" spans="1:79" s="38" customFormat="1" ht="30" customHeight="1">
      <c r="A5" s="336">
        <v>3</v>
      </c>
      <c r="B5" s="335" t="s">
        <v>199</v>
      </c>
      <c r="C5" s="337" t="s">
        <v>206</v>
      </c>
      <c r="D5" s="344" t="s">
        <v>207</v>
      </c>
      <c r="E5" s="339" t="s">
        <v>208</v>
      </c>
      <c r="F5" s="340">
        <v>1</v>
      </c>
      <c r="G5" s="340"/>
      <c r="H5" s="340">
        <v>750</v>
      </c>
      <c r="I5" s="336" t="s">
        <v>59</v>
      </c>
      <c r="J5" s="336" t="s">
        <v>130</v>
      </c>
      <c r="K5" s="341">
        <v>108269.43</v>
      </c>
      <c r="L5" s="341">
        <v>194000</v>
      </c>
      <c r="M5" s="345">
        <v>108269.43</v>
      </c>
      <c r="N5" s="336" t="s">
        <v>330</v>
      </c>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W5" s="39" t="s">
        <v>8</v>
      </c>
      <c r="BX5" s="39" t="s">
        <v>60</v>
      </c>
      <c r="BY5" s="40" t="s">
        <v>131</v>
      </c>
      <c r="BZ5" s="39"/>
      <c r="CA5" s="39"/>
    </row>
    <row r="6" spans="1:79" s="38" customFormat="1" ht="30" customHeight="1">
      <c r="A6" s="336">
        <v>4</v>
      </c>
      <c r="B6" s="335" t="s">
        <v>199</v>
      </c>
      <c r="C6" s="337" t="s">
        <v>206</v>
      </c>
      <c r="D6" s="344" t="s">
        <v>209</v>
      </c>
      <c r="E6" s="339" t="s">
        <v>318</v>
      </c>
      <c r="F6" s="346">
        <v>1</v>
      </c>
      <c r="G6" s="346"/>
      <c r="H6" s="346">
        <v>1172</v>
      </c>
      <c r="I6" s="336" t="s">
        <v>59</v>
      </c>
      <c r="J6" s="336" t="s">
        <v>130</v>
      </c>
      <c r="K6" s="341">
        <v>110091.84</v>
      </c>
      <c r="L6" s="341">
        <v>92298.17</v>
      </c>
      <c r="M6" s="341">
        <v>110091.84</v>
      </c>
      <c r="N6" s="336" t="s">
        <v>330</v>
      </c>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W6" s="39"/>
      <c r="BX6" s="39"/>
      <c r="BY6" s="40"/>
      <c r="BZ6" s="39"/>
      <c r="CA6" s="39"/>
    </row>
    <row r="7" spans="1:79" s="38" customFormat="1" ht="30" customHeight="1">
      <c r="A7" s="336">
        <v>5</v>
      </c>
      <c r="B7" s="335" t="s">
        <v>199</v>
      </c>
      <c r="C7" s="337" t="s">
        <v>206</v>
      </c>
      <c r="D7" s="344" t="s">
        <v>315</v>
      </c>
      <c r="E7" s="339" t="s">
        <v>211</v>
      </c>
      <c r="F7" s="346">
        <v>1</v>
      </c>
      <c r="G7" s="346"/>
      <c r="H7" s="346">
        <v>400</v>
      </c>
      <c r="I7" s="336" t="s">
        <v>59</v>
      </c>
      <c r="J7" s="336" t="s">
        <v>130</v>
      </c>
      <c r="K7" s="341">
        <v>109290.1</v>
      </c>
      <c r="L7" s="341">
        <v>92618.73</v>
      </c>
      <c r="M7" s="341">
        <v>109290.1</v>
      </c>
      <c r="N7" s="336" t="s">
        <v>330</v>
      </c>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W7" s="39"/>
      <c r="BX7" s="39"/>
      <c r="BY7" s="39"/>
      <c r="BZ7" s="39"/>
      <c r="CA7" s="39"/>
    </row>
    <row r="8" spans="1:79" s="38" customFormat="1" ht="30" customHeight="1">
      <c r="A8" s="336">
        <v>6</v>
      </c>
      <c r="B8" s="335" t="s">
        <v>199</v>
      </c>
      <c r="C8" s="337" t="s">
        <v>206</v>
      </c>
      <c r="D8" s="344" t="s">
        <v>317</v>
      </c>
      <c r="E8" s="339" t="s">
        <v>212</v>
      </c>
      <c r="F8" s="346">
        <v>1</v>
      </c>
      <c r="G8" s="346"/>
      <c r="H8" s="346">
        <v>590</v>
      </c>
      <c r="I8" s="336" t="s">
        <v>59</v>
      </c>
      <c r="J8" s="336" t="s">
        <v>130</v>
      </c>
      <c r="K8" s="341">
        <v>120000</v>
      </c>
      <c r="L8" s="341">
        <v>101694.93</v>
      </c>
      <c r="M8" s="341">
        <v>120000</v>
      </c>
      <c r="N8" s="336" t="s">
        <v>330</v>
      </c>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W8" s="39"/>
      <c r="BX8" s="39"/>
      <c r="BY8" s="39"/>
      <c r="BZ8" s="39"/>
      <c r="CA8" s="39"/>
    </row>
    <row r="9" spans="1:79" s="38" customFormat="1" ht="30" customHeight="1">
      <c r="A9" s="336">
        <v>7</v>
      </c>
      <c r="B9" s="335" t="s">
        <v>199</v>
      </c>
      <c r="C9" s="337" t="s">
        <v>206</v>
      </c>
      <c r="D9" s="344" t="s">
        <v>213</v>
      </c>
      <c r="E9" s="339" t="s">
        <v>214</v>
      </c>
      <c r="F9" s="346">
        <v>1</v>
      </c>
      <c r="G9" s="346"/>
      <c r="H9" s="346">
        <v>424</v>
      </c>
      <c r="I9" s="336" t="s">
        <v>59</v>
      </c>
      <c r="J9" s="336" t="s">
        <v>130</v>
      </c>
      <c r="K9" s="341">
        <v>285090.45</v>
      </c>
      <c r="L9" s="341">
        <v>241602.08</v>
      </c>
      <c r="M9" s="341">
        <v>285090.45</v>
      </c>
      <c r="N9" s="336" t="s">
        <v>330</v>
      </c>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W9" s="39"/>
      <c r="BX9" s="39"/>
      <c r="BY9" s="39"/>
      <c r="BZ9" s="39"/>
      <c r="CA9" s="39"/>
    </row>
    <row r="10" spans="1:79" s="38" customFormat="1" ht="30" customHeight="1">
      <c r="A10" s="336">
        <v>8</v>
      </c>
      <c r="B10" s="335" t="s">
        <v>199</v>
      </c>
      <c r="C10" s="347" t="s">
        <v>225</v>
      </c>
      <c r="D10" s="338" t="s">
        <v>226</v>
      </c>
      <c r="E10" s="348"/>
      <c r="F10" s="349"/>
      <c r="G10" s="340"/>
      <c r="H10" s="340"/>
      <c r="I10" s="336"/>
      <c r="J10" s="336"/>
      <c r="K10" s="341"/>
      <c r="L10" s="341"/>
      <c r="M10" s="341"/>
      <c r="N10" s="336" t="s">
        <v>330</v>
      </c>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W10" s="39"/>
      <c r="BX10" s="39"/>
      <c r="BY10" s="39"/>
      <c r="BZ10" s="39"/>
      <c r="CA10" s="39"/>
    </row>
    <row r="11" spans="1:79" s="38" customFormat="1" ht="30" customHeight="1">
      <c r="A11" s="336">
        <v>9</v>
      </c>
      <c r="B11" s="335" t="s">
        <v>199</v>
      </c>
      <c r="C11" s="347" t="s">
        <v>225</v>
      </c>
      <c r="D11" s="338" t="s">
        <v>227</v>
      </c>
      <c r="E11" s="348"/>
      <c r="F11" s="349"/>
      <c r="G11" s="340"/>
      <c r="H11" s="340"/>
      <c r="I11" s="336"/>
      <c r="J11" s="336"/>
      <c r="K11" s="341"/>
      <c r="L11" s="341"/>
      <c r="M11" s="341"/>
      <c r="N11" s="336" t="s">
        <v>330</v>
      </c>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W11" s="39"/>
      <c r="BX11" s="39"/>
      <c r="BY11" s="39"/>
      <c r="BZ11" s="39"/>
      <c r="CA11" s="39"/>
    </row>
    <row r="12" spans="1:79" s="38" customFormat="1" ht="30" customHeight="1">
      <c r="A12" s="336">
        <v>10</v>
      </c>
      <c r="B12" s="335" t="s">
        <v>199</v>
      </c>
      <c r="C12" s="347" t="s">
        <v>225</v>
      </c>
      <c r="D12" s="338" t="s">
        <v>228</v>
      </c>
      <c r="E12" s="338" t="s">
        <v>229</v>
      </c>
      <c r="F12" s="349">
        <v>1</v>
      </c>
      <c r="G12" s="346">
        <v>1</v>
      </c>
      <c r="H12" s="346">
        <v>200</v>
      </c>
      <c r="I12" s="336" t="s">
        <v>58</v>
      </c>
      <c r="J12" s="336" t="s">
        <v>131</v>
      </c>
      <c r="K12" s="341">
        <v>413536.53</v>
      </c>
      <c r="L12" s="341">
        <v>350456.02</v>
      </c>
      <c r="M12" s="341">
        <v>413536.53</v>
      </c>
      <c r="N12" s="336" t="s">
        <v>330</v>
      </c>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W12" s="39"/>
      <c r="BX12" s="39"/>
      <c r="BY12" s="39"/>
      <c r="BZ12" s="39"/>
      <c r="CA12" s="39"/>
    </row>
    <row r="13" spans="1:79" s="38" customFormat="1" ht="30" customHeight="1">
      <c r="A13" s="336">
        <v>11</v>
      </c>
      <c r="B13" s="335" t="s">
        <v>199</v>
      </c>
      <c r="C13" s="347" t="s">
        <v>225</v>
      </c>
      <c r="D13" s="338" t="s">
        <v>230</v>
      </c>
      <c r="E13" s="348" t="s">
        <v>231</v>
      </c>
      <c r="F13" s="349">
        <v>1</v>
      </c>
      <c r="G13" s="346">
        <v>1</v>
      </c>
      <c r="H13" s="346">
        <v>596</v>
      </c>
      <c r="I13" s="336" t="s">
        <v>59</v>
      </c>
      <c r="J13" s="336" t="s">
        <v>130</v>
      </c>
      <c r="K13" s="341">
        <v>263140</v>
      </c>
      <c r="L13" s="341">
        <v>223000</v>
      </c>
      <c r="M13" s="341">
        <v>263140</v>
      </c>
      <c r="N13" s="336" t="s">
        <v>330</v>
      </c>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W13" s="39"/>
      <c r="BX13" s="39"/>
      <c r="BY13" s="39"/>
      <c r="BZ13" s="39"/>
      <c r="CA13" s="39"/>
    </row>
    <row r="14" spans="1:79" s="38" customFormat="1" ht="30" customHeight="1">
      <c r="A14" s="336">
        <v>12</v>
      </c>
      <c r="B14" s="335" t="s">
        <v>199</v>
      </c>
      <c r="C14" s="347" t="s">
        <v>225</v>
      </c>
      <c r="D14" s="338" t="s">
        <v>232</v>
      </c>
      <c r="E14" s="348" t="s">
        <v>233</v>
      </c>
      <c r="F14" s="349">
        <v>1</v>
      </c>
      <c r="G14" s="346">
        <v>1</v>
      </c>
      <c r="H14" s="346">
        <v>436</v>
      </c>
      <c r="I14" s="336" t="s">
        <v>59</v>
      </c>
      <c r="J14" s="336" t="s">
        <v>130</v>
      </c>
      <c r="K14" s="341">
        <v>149860</v>
      </c>
      <c r="L14" s="341">
        <v>127000</v>
      </c>
      <c r="M14" s="341">
        <v>149860</v>
      </c>
      <c r="N14" s="336" t="s">
        <v>330</v>
      </c>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W14" s="39"/>
      <c r="BX14" s="39"/>
      <c r="BY14" s="39"/>
      <c r="BZ14" s="39"/>
      <c r="CA14" s="39"/>
    </row>
    <row r="15" spans="1:79" s="38" customFormat="1" ht="30" customHeight="1">
      <c r="A15" s="336">
        <v>13</v>
      </c>
      <c r="B15" s="335" t="s">
        <v>199</v>
      </c>
      <c r="C15" s="347" t="s">
        <v>225</v>
      </c>
      <c r="D15" s="338" t="s">
        <v>234</v>
      </c>
      <c r="E15" s="348" t="s">
        <v>235</v>
      </c>
      <c r="F15" s="349">
        <v>1</v>
      </c>
      <c r="G15" s="346">
        <v>1</v>
      </c>
      <c r="H15" s="346">
        <v>318</v>
      </c>
      <c r="I15" s="336" t="s">
        <v>59</v>
      </c>
      <c r="J15" s="336" t="s">
        <v>130</v>
      </c>
      <c r="K15" s="341">
        <v>146933.6</v>
      </c>
      <c r="L15" s="341">
        <v>124520</v>
      </c>
      <c r="M15" s="341">
        <f>L15*1.18</f>
        <v>146933.6</v>
      </c>
      <c r="N15" s="336" t="s">
        <v>330</v>
      </c>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W15" s="39"/>
      <c r="BX15" s="39"/>
      <c r="BY15" s="39"/>
      <c r="BZ15" s="39"/>
      <c r="CA15" s="39"/>
    </row>
    <row r="16" spans="1:79" s="38" customFormat="1" ht="30" customHeight="1">
      <c r="A16" s="336">
        <v>14</v>
      </c>
      <c r="B16" s="335" t="s">
        <v>199</v>
      </c>
      <c r="C16" s="347" t="s">
        <v>237</v>
      </c>
      <c r="D16" s="350" t="s">
        <v>238</v>
      </c>
      <c r="E16" s="339" t="s">
        <v>239</v>
      </c>
      <c r="F16" s="340">
        <v>1</v>
      </c>
      <c r="G16" s="340">
        <v>1</v>
      </c>
      <c r="H16" s="340">
        <v>50</v>
      </c>
      <c r="I16" s="336" t="s">
        <v>58</v>
      </c>
      <c r="J16" s="336" t="s">
        <v>131</v>
      </c>
      <c r="K16" s="341">
        <v>202960</v>
      </c>
      <c r="L16" s="341">
        <v>172000</v>
      </c>
      <c r="M16" s="341">
        <v>202960</v>
      </c>
      <c r="N16" s="336" t="s">
        <v>330</v>
      </c>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W16" s="39"/>
      <c r="BX16" s="39"/>
      <c r="BY16" s="39"/>
      <c r="BZ16" s="39"/>
      <c r="CA16" s="39"/>
    </row>
    <row r="17" spans="1:79" s="38" customFormat="1" ht="30" customHeight="1">
      <c r="A17" s="336">
        <v>15</v>
      </c>
      <c r="B17" s="335" t="s">
        <v>199</v>
      </c>
      <c r="C17" s="347" t="s">
        <v>237</v>
      </c>
      <c r="D17" s="350" t="s">
        <v>240</v>
      </c>
      <c r="E17" s="339" t="s">
        <v>241</v>
      </c>
      <c r="F17" s="340">
        <v>1</v>
      </c>
      <c r="G17" s="340">
        <v>1</v>
      </c>
      <c r="H17" s="340">
        <v>300</v>
      </c>
      <c r="I17" s="336" t="s">
        <v>59</v>
      </c>
      <c r="J17" s="336" t="s">
        <v>130</v>
      </c>
      <c r="K17" s="341">
        <v>64900</v>
      </c>
      <c r="L17" s="341">
        <v>55000</v>
      </c>
      <c r="M17" s="341">
        <v>64900</v>
      </c>
      <c r="N17" s="336" t="s">
        <v>330</v>
      </c>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W17" s="39"/>
      <c r="BX17" s="39"/>
      <c r="BY17" s="39"/>
      <c r="BZ17" s="39"/>
      <c r="CA17" s="39"/>
    </row>
    <row r="18" spans="1:79" s="38" customFormat="1" ht="30" customHeight="1">
      <c r="A18" s="336">
        <v>16</v>
      </c>
      <c r="B18" s="335" t="s">
        <v>199</v>
      </c>
      <c r="C18" s="347" t="s">
        <v>249</v>
      </c>
      <c r="D18" s="344" t="s">
        <v>250</v>
      </c>
      <c r="E18" s="339" t="s">
        <v>251</v>
      </c>
      <c r="F18" s="340">
        <v>1</v>
      </c>
      <c r="G18" s="340"/>
      <c r="H18" s="340">
        <v>2864</v>
      </c>
      <c r="I18" s="336" t="s">
        <v>59</v>
      </c>
      <c r="J18" s="336" t="s">
        <v>130</v>
      </c>
      <c r="K18" s="341">
        <v>64770.2</v>
      </c>
      <c r="L18" s="341">
        <v>54890</v>
      </c>
      <c r="M18" s="341">
        <v>64770.2</v>
      </c>
      <c r="N18" s="336" t="s">
        <v>330</v>
      </c>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W18" s="39"/>
      <c r="BX18" s="39"/>
      <c r="BY18" s="39"/>
      <c r="BZ18" s="39"/>
      <c r="CA18" s="39"/>
    </row>
    <row r="19" spans="1:79" s="38" customFormat="1" ht="30" customHeight="1">
      <c r="A19" s="336">
        <v>17</v>
      </c>
      <c r="B19" s="335" t="s">
        <v>199</v>
      </c>
      <c r="C19" s="337" t="s">
        <v>253</v>
      </c>
      <c r="D19" s="344" t="s">
        <v>254</v>
      </c>
      <c r="E19" s="339" t="s">
        <v>255</v>
      </c>
      <c r="F19" s="340">
        <v>1</v>
      </c>
      <c r="G19" s="340"/>
      <c r="H19" s="340">
        <v>1162</v>
      </c>
      <c r="I19" s="336" t="s">
        <v>58</v>
      </c>
      <c r="J19" s="336" t="s">
        <v>130</v>
      </c>
      <c r="K19" s="341">
        <v>190000</v>
      </c>
      <c r="L19" s="341">
        <v>159036.44</v>
      </c>
      <c r="M19" s="341">
        <v>187662.99</v>
      </c>
      <c r="N19" s="336" t="s">
        <v>330</v>
      </c>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W19" s="39"/>
      <c r="BX19" s="39"/>
      <c r="BY19" s="39"/>
      <c r="BZ19" s="39"/>
      <c r="CA19" s="39"/>
    </row>
    <row r="20" spans="1:79" s="38" customFormat="1" ht="30" customHeight="1">
      <c r="A20" s="336">
        <v>18</v>
      </c>
      <c r="B20" s="335" t="s">
        <v>199</v>
      </c>
      <c r="C20" s="337" t="s">
        <v>253</v>
      </c>
      <c r="D20" s="351" t="s">
        <v>287</v>
      </c>
      <c r="E20" s="352" t="s">
        <v>256</v>
      </c>
      <c r="F20" s="340">
        <v>13</v>
      </c>
      <c r="G20" s="340">
        <v>3</v>
      </c>
      <c r="H20" s="340">
        <v>20614</v>
      </c>
      <c r="I20" s="336" t="s">
        <v>60</v>
      </c>
      <c r="J20" s="336" t="s">
        <v>130</v>
      </c>
      <c r="K20" s="341">
        <v>437000</v>
      </c>
      <c r="L20" s="341">
        <v>370338.98</v>
      </c>
      <c r="M20" s="341">
        <v>436999.99</v>
      </c>
      <c r="N20" s="336" t="s">
        <v>330</v>
      </c>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W20" s="39"/>
      <c r="BX20" s="39"/>
      <c r="BY20" s="39"/>
      <c r="BZ20" s="39"/>
      <c r="CA20" s="39"/>
    </row>
    <row r="21" spans="1:79" s="79" customFormat="1" ht="30.75" customHeight="1">
      <c r="A21" s="82"/>
      <c r="B21" s="333"/>
      <c r="C21" s="333"/>
      <c r="D21" s="356" t="s">
        <v>9</v>
      </c>
      <c r="E21" s="356"/>
      <c r="F21" s="357">
        <f>SUM(F3:F20)</f>
        <v>42</v>
      </c>
      <c r="G21" s="357">
        <f>SUM(G3:G20)</f>
        <v>9</v>
      </c>
      <c r="H21" s="357">
        <f>SUM(H3:H20)</f>
        <v>39065</v>
      </c>
      <c r="I21" s="356"/>
      <c r="J21" s="356"/>
      <c r="K21" s="354">
        <f>SUM(K3:K20)</f>
        <v>3009929</v>
      </c>
      <c r="L21" s="355">
        <f>SUM(L3:L20)</f>
        <v>2883455.35</v>
      </c>
      <c r="M21" s="355">
        <f>SUM(M3:M20)</f>
        <v>3007591.9800000004</v>
      </c>
      <c r="N21" s="334"/>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W21" s="78"/>
      <c r="BX21" s="78"/>
      <c r="BY21" s="78"/>
      <c r="BZ21" s="78"/>
      <c r="CA21" s="78"/>
    </row>
    <row r="22" spans="1:79">
      <c r="F22" s="53"/>
      <c r="G22" s="53"/>
      <c r="H22" s="53"/>
    </row>
    <row r="23" spans="1:79">
      <c r="F23" s="53"/>
      <c r="G23" s="53"/>
      <c r="H23" s="53"/>
    </row>
    <row r="24" spans="1:79">
      <c r="F24" s="53"/>
      <c r="G24" s="53"/>
      <c r="H24" s="53"/>
    </row>
    <row r="25" spans="1:79">
      <c r="F25" s="53"/>
      <c r="G25" s="53"/>
      <c r="H25" s="53"/>
    </row>
    <row r="26" spans="1:79">
      <c r="F26" s="53"/>
      <c r="G26" s="53"/>
      <c r="H26" s="53"/>
    </row>
    <row r="27" spans="1:79">
      <c r="F27" s="53"/>
      <c r="G27" s="53"/>
      <c r="H27" s="53"/>
    </row>
    <row r="28" spans="1:79">
      <c r="F28" s="53"/>
      <c r="G28" s="53"/>
      <c r="H28" s="53"/>
    </row>
    <row r="29" spans="1:79">
      <c r="F29" s="53"/>
      <c r="G29" s="53"/>
      <c r="H29" s="53"/>
    </row>
    <row r="30" spans="1:79">
      <c r="F30" s="53"/>
      <c r="G30" s="53"/>
      <c r="H30" s="53"/>
    </row>
    <row r="31" spans="1:79">
      <c r="F31" s="53"/>
      <c r="G31" s="53"/>
      <c r="H31" s="53"/>
    </row>
    <row r="32" spans="1:79">
      <c r="F32" s="53"/>
      <c r="G32" s="53"/>
      <c r="H32" s="53"/>
    </row>
    <row r="33" spans="6:8">
      <c r="F33" s="53"/>
      <c r="G33" s="53"/>
      <c r="H33" s="53"/>
    </row>
    <row r="34" spans="6:8">
      <c r="F34" s="53"/>
      <c r="G34" s="53"/>
      <c r="H34" s="53"/>
    </row>
    <row r="35" spans="6:8">
      <c r="F35" s="53"/>
      <c r="G35" s="53"/>
      <c r="H35" s="53"/>
    </row>
    <row r="36" spans="6:8">
      <c r="F36" s="53"/>
      <c r="G36" s="53"/>
      <c r="H36" s="53"/>
    </row>
    <row r="37" spans="6:8">
      <c r="F37" s="53"/>
      <c r="G37" s="53"/>
      <c r="H37" s="53"/>
    </row>
    <row r="38" spans="6:8">
      <c r="F38" s="53"/>
      <c r="G38" s="53"/>
      <c r="H38" s="53"/>
    </row>
    <row r="39" spans="6:8">
      <c r="F39" s="53"/>
      <c r="G39" s="53"/>
      <c r="H39" s="53"/>
    </row>
    <row r="40" spans="6:8">
      <c r="F40" s="53"/>
      <c r="G40" s="53"/>
      <c r="H40" s="53"/>
    </row>
    <row r="41" spans="6:8">
      <c r="F41" s="53"/>
      <c r="G41" s="53"/>
      <c r="H41" s="53"/>
    </row>
    <row r="42" spans="6:8">
      <c r="F42" s="53"/>
      <c r="G42" s="53"/>
      <c r="H42" s="53"/>
    </row>
    <row r="43" spans="6:8">
      <c r="F43" s="53"/>
      <c r="G43" s="53"/>
      <c r="H43" s="53"/>
    </row>
    <row r="44" spans="6:8">
      <c r="F44" s="53"/>
      <c r="G44" s="53"/>
      <c r="H44" s="53"/>
    </row>
    <row r="45" spans="6:8">
      <c r="F45" s="53"/>
      <c r="G45" s="53"/>
      <c r="H45" s="53"/>
    </row>
    <row r="46" spans="6:8">
      <c r="F46" s="53"/>
      <c r="G46" s="53"/>
      <c r="H46" s="53"/>
    </row>
    <row r="47" spans="6:8">
      <c r="F47" s="53"/>
      <c r="G47" s="53"/>
      <c r="H47" s="53"/>
    </row>
    <row r="48" spans="6:8">
      <c r="F48" s="53"/>
      <c r="G48" s="53"/>
      <c r="H48" s="53"/>
    </row>
    <row r="49" spans="6:8">
      <c r="F49" s="53"/>
      <c r="G49" s="53"/>
      <c r="H49" s="53"/>
    </row>
    <row r="50" spans="6:8">
      <c r="F50" s="53"/>
      <c r="G50" s="53"/>
      <c r="H50" s="53"/>
    </row>
    <row r="51" spans="6:8">
      <c r="F51" s="53"/>
      <c r="G51" s="53"/>
      <c r="H51" s="53"/>
    </row>
    <row r="52" spans="6:8">
      <c r="F52" s="53"/>
      <c r="G52" s="53"/>
      <c r="H52" s="53"/>
    </row>
    <row r="53" spans="6:8">
      <c r="F53" s="53"/>
      <c r="G53" s="53"/>
      <c r="H53" s="53"/>
    </row>
    <row r="54" spans="6:8">
      <c r="F54" s="53"/>
      <c r="G54" s="53"/>
      <c r="H54" s="53"/>
    </row>
    <row r="55" spans="6:8">
      <c r="F55" s="53"/>
      <c r="G55" s="53"/>
      <c r="H55" s="53"/>
    </row>
    <row r="56" spans="6:8">
      <c r="F56" s="53"/>
      <c r="G56" s="53"/>
      <c r="H56" s="53"/>
    </row>
    <row r="57" spans="6:8">
      <c r="F57" s="53"/>
      <c r="G57" s="53"/>
      <c r="H57" s="53"/>
    </row>
    <row r="58" spans="6:8">
      <c r="F58" s="53"/>
      <c r="G58" s="53"/>
      <c r="H58" s="53"/>
    </row>
    <row r="59" spans="6:8">
      <c r="F59" s="53"/>
      <c r="G59" s="53"/>
      <c r="H59" s="53"/>
    </row>
    <row r="60" spans="6:8">
      <c r="F60" s="53"/>
      <c r="G60" s="53"/>
      <c r="H60" s="53"/>
    </row>
    <row r="61" spans="6:8">
      <c r="F61" s="53"/>
      <c r="G61" s="53"/>
      <c r="H61" s="53"/>
    </row>
    <row r="62" spans="6:8">
      <c r="F62" s="53"/>
      <c r="G62" s="53"/>
      <c r="H62" s="53"/>
    </row>
    <row r="63" spans="6:8">
      <c r="F63" s="53"/>
      <c r="G63" s="53"/>
      <c r="H63" s="53"/>
    </row>
    <row r="64" spans="6:8">
      <c r="F64" s="53"/>
      <c r="G64" s="53"/>
      <c r="H64" s="53"/>
    </row>
    <row r="65" spans="6:8">
      <c r="F65" s="53"/>
      <c r="G65" s="53"/>
      <c r="H65" s="53"/>
    </row>
    <row r="66" spans="6:8">
      <c r="F66" s="53"/>
      <c r="G66" s="53"/>
      <c r="H66" s="53"/>
    </row>
    <row r="67" spans="6:8">
      <c r="F67" s="53"/>
      <c r="G67" s="53"/>
      <c r="H67" s="53"/>
    </row>
    <row r="68" spans="6:8">
      <c r="F68" s="53"/>
      <c r="G68" s="53"/>
      <c r="H68" s="53"/>
    </row>
    <row r="69" spans="6:8">
      <c r="F69" s="53"/>
      <c r="G69" s="53"/>
      <c r="H69" s="53"/>
    </row>
    <row r="70" spans="6:8">
      <c r="F70" s="53"/>
      <c r="G70" s="53"/>
      <c r="H70" s="53"/>
    </row>
    <row r="71" spans="6:8">
      <c r="F71" s="53"/>
      <c r="G71" s="53"/>
      <c r="H71" s="53"/>
    </row>
    <row r="72" spans="6:8">
      <c r="F72" s="53"/>
      <c r="G72" s="53"/>
      <c r="H72" s="53"/>
    </row>
    <row r="73" spans="6:8">
      <c r="F73" s="53"/>
      <c r="G73" s="53"/>
      <c r="H73" s="53"/>
    </row>
    <row r="74" spans="6:8">
      <c r="F74" s="53"/>
      <c r="G74" s="53"/>
      <c r="H74" s="53"/>
    </row>
    <row r="75" spans="6:8">
      <c r="F75" s="53"/>
      <c r="G75" s="53"/>
      <c r="H75" s="53"/>
    </row>
    <row r="76" spans="6:8">
      <c r="F76" s="53"/>
      <c r="G76" s="53"/>
      <c r="H76" s="53"/>
    </row>
    <row r="77" spans="6:8">
      <c r="F77" s="53"/>
      <c r="G77" s="53"/>
      <c r="H77" s="53"/>
    </row>
    <row r="78" spans="6:8">
      <c r="F78" s="53"/>
      <c r="G78" s="53"/>
      <c r="H78" s="53"/>
    </row>
    <row r="79" spans="6:8">
      <c r="F79" s="53"/>
      <c r="G79" s="53"/>
      <c r="H79" s="53"/>
    </row>
    <row r="80" spans="6:8">
      <c r="F80" s="53"/>
      <c r="G80" s="53"/>
      <c r="H80" s="53"/>
    </row>
    <row r="81" spans="6:8">
      <c r="F81" s="53"/>
      <c r="G81" s="53"/>
      <c r="H81" s="53"/>
    </row>
    <row r="82" spans="6:8">
      <c r="F82" s="53"/>
      <c r="G82" s="53"/>
      <c r="H82" s="53"/>
    </row>
    <row r="83" spans="6:8">
      <c r="F83" s="53"/>
      <c r="G83" s="53"/>
      <c r="H83" s="53"/>
    </row>
    <row r="84" spans="6:8">
      <c r="F84" s="53"/>
      <c r="G84" s="53"/>
      <c r="H84" s="53"/>
    </row>
    <row r="85" spans="6:8">
      <c r="F85" s="53"/>
      <c r="G85" s="53"/>
      <c r="H85" s="53"/>
    </row>
    <row r="86" spans="6:8">
      <c r="F86" s="53"/>
      <c r="G86" s="53"/>
      <c r="H86" s="53"/>
    </row>
    <row r="87" spans="6:8">
      <c r="F87" s="53"/>
      <c r="G87" s="53"/>
      <c r="H87" s="53"/>
    </row>
    <row r="88" spans="6:8">
      <c r="F88" s="53"/>
      <c r="G88" s="53"/>
      <c r="H88" s="53"/>
    </row>
    <row r="89" spans="6:8">
      <c r="F89" s="53"/>
      <c r="G89" s="53"/>
      <c r="H89" s="53"/>
    </row>
    <row r="90" spans="6:8">
      <c r="F90" s="53"/>
      <c r="G90" s="53"/>
      <c r="H90" s="53"/>
    </row>
    <row r="91" spans="6:8">
      <c r="F91" s="53"/>
      <c r="G91" s="53"/>
      <c r="H91" s="53"/>
    </row>
    <row r="92" spans="6:8">
      <c r="F92" s="53"/>
      <c r="G92" s="53"/>
      <c r="H92" s="53"/>
    </row>
    <row r="93" spans="6:8">
      <c r="F93" s="53"/>
      <c r="G93" s="53"/>
      <c r="H93" s="53"/>
    </row>
    <row r="94" spans="6:8">
      <c r="F94" s="53"/>
      <c r="G94" s="53"/>
      <c r="H94" s="53"/>
    </row>
    <row r="95" spans="6:8">
      <c r="F95" s="53"/>
      <c r="G95" s="53"/>
      <c r="H95" s="53"/>
    </row>
    <row r="96" spans="6:8">
      <c r="F96" s="53"/>
      <c r="G96" s="53"/>
      <c r="H96" s="53"/>
    </row>
    <row r="97" spans="6:8">
      <c r="F97" s="53"/>
      <c r="G97" s="53"/>
      <c r="H97" s="53"/>
    </row>
    <row r="98" spans="6:8">
      <c r="F98" s="53"/>
      <c r="G98" s="53"/>
      <c r="H98" s="53"/>
    </row>
    <row r="99" spans="6:8">
      <c r="F99" s="53"/>
      <c r="G99" s="53"/>
      <c r="H99" s="53"/>
    </row>
    <row r="100" spans="6:8">
      <c r="F100" s="53"/>
      <c r="G100" s="53"/>
      <c r="H100" s="53"/>
    </row>
    <row r="101" spans="6:8">
      <c r="F101" s="53"/>
      <c r="G101" s="53"/>
      <c r="H101" s="53"/>
    </row>
    <row r="102" spans="6:8">
      <c r="F102" s="53"/>
      <c r="G102" s="53"/>
      <c r="H102" s="53"/>
    </row>
    <row r="103" spans="6:8">
      <c r="F103" s="53"/>
      <c r="G103" s="53"/>
      <c r="H103" s="53"/>
    </row>
    <row r="104" spans="6:8">
      <c r="F104" s="53"/>
      <c r="G104" s="53"/>
      <c r="H104" s="53"/>
    </row>
    <row r="105" spans="6:8">
      <c r="F105" s="53"/>
      <c r="G105" s="53"/>
      <c r="H105" s="53"/>
    </row>
    <row r="106" spans="6:8">
      <c r="F106" s="53"/>
      <c r="G106" s="53"/>
      <c r="H106" s="53"/>
    </row>
    <row r="107" spans="6:8">
      <c r="F107" s="53"/>
      <c r="G107" s="53"/>
      <c r="H107" s="53"/>
    </row>
    <row r="108" spans="6:8">
      <c r="F108" s="53"/>
      <c r="G108" s="53"/>
      <c r="H108" s="53"/>
    </row>
    <row r="109" spans="6:8">
      <c r="F109" s="53"/>
      <c r="G109" s="53"/>
      <c r="H109" s="53"/>
    </row>
    <row r="110" spans="6:8">
      <c r="F110" s="53"/>
      <c r="G110" s="53"/>
      <c r="H110" s="53"/>
    </row>
    <row r="111" spans="6:8">
      <c r="F111" s="53"/>
      <c r="G111" s="53"/>
      <c r="H111" s="53"/>
    </row>
    <row r="112" spans="6:8">
      <c r="F112" s="53"/>
      <c r="G112" s="53"/>
      <c r="H112" s="53"/>
    </row>
    <row r="113" spans="6:8">
      <c r="F113" s="53"/>
      <c r="G113" s="53"/>
      <c r="H113" s="53"/>
    </row>
    <row r="114" spans="6:8">
      <c r="F114" s="53"/>
      <c r="G114" s="53"/>
      <c r="H114" s="53"/>
    </row>
    <row r="115" spans="6:8">
      <c r="F115" s="53"/>
      <c r="G115" s="53"/>
      <c r="H115" s="53"/>
    </row>
    <row r="116" spans="6:8">
      <c r="F116" s="53"/>
      <c r="G116" s="53"/>
      <c r="H116" s="53"/>
    </row>
    <row r="117" spans="6:8">
      <c r="F117" s="53"/>
      <c r="G117" s="53"/>
      <c r="H117" s="53"/>
    </row>
    <row r="118" spans="6:8">
      <c r="F118" s="53"/>
      <c r="G118" s="53"/>
      <c r="H118" s="53"/>
    </row>
    <row r="119" spans="6:8">
      <c r="F119" s="53"/>
      <c r="G119" s="53"/>
      <c r="H119" s="53"/>
    </row>
    <row r="120" spans="6:8">
      <c r="F120" s="53"/>
      <c r="G120" s="53"/>
      <c r="H120" s="53"/>
    </row>
    <row r="121" spans="6:8">
      <c r="F121" s="53"/>
      <c r="G121" s="53"/>
      <c r="H121" s="53"/>
    </row>
    <row r="122" spans="6:8">
      <c r="F122" s="53"/>
      <c r="G122" s="53"/>
      <c r="H122" s="53"/>
    </row>
    <row r="123" spans="6:8">
      <c r="F123" s="53"/>
      <c r="G123" s="53"/>
      <c r="H123" s="53"/>
    </row>
    <row r="124" spans="6:8">
      <c r="F124" s="53"/>
      <c r="G124" s="53"/>
      <c r="H124" s="53"/>
    </row>
    <row r="125" spans="6:8">
      <c r="F125" s="53"/>
      <c r="G125" s="53"/>
      <c r="H125" s="53"/>
    </row>
    <row r="126" spans="6:8">
      <c r="F126" s="53"/>
      <c r="G126" s="53"/>
      <c r="H126" s="53"/>
    </row>
    <row r="127" spans="6:8">
      <c r="F127" s="53"/>
      <c r="G127" s="53"/>
      <c r="H127" s="53"/>
    </row>
    <row r="128" spans="6:8">
      <c r="F128" s="53"/>
      <c r="G128" s="53"/>
      <c r="H128" s="53"/>
    </row>
    <row r="129" spans="6:8">
      <c r="F129" s="53"/>
      <c r="G129" s="53"/>
      <c r="H129" s="53"/>
    </row>
    <row r="130" spans="6:8">
      <c r="F130" s="53"/>
      <c r="G130" s="53"/>
      <c r="H130" s="53"/>
    </row>
    <row r="131" spans="6:8">
      <c r="F131" s="53"/>
      <c r="G131" s="53"/>
      <c r="H131" s="53"/>
    </row>
    <row r="132" spans="6:8">
      <c r="F132" s="53"/>
      <c r="G132" s="53"/>
      <c r="H132" s="53"/>
    </row>
    <row r="133" spans="6:8">
      <c r="F133" s="53"/>
      <c r="G133" s="53"/>
      <c r="H133" s="53"/>
    </row>
    <row r="134" spans="6:8">
      <c r="F134" s="53"/>
      <c r="G134" s="53"/>
      <c r="H134" s="53"/>
    </row>
    <row r="135" spans="6:8">
      <c r="F135" s="53"/>
      <c r="G135" s="53"/>
      <c r="H135" s="53"/>
    </row>
    <row r="136" spans="6:8">
      <c r="F136" s="53"/>
      <c r="G136" s="53"/>
      <c r="H136" s="53"/>
    </row>
    <row r="137" spans="6:8">
      <c r="F137" s="53"/>
      <c r="G137" s="53"/>
      <c r="H137" s="53"/>
    </row>
    <row r="138" spans="6:8">
      <c r="F138" s="53"/>
      <c r="G138" s="53"/>
      <c r="H138" s="53"/>
    </row>
    <row r="139" spans="6:8">
      <c r="F139" s="53"/>
      <c r="G139" s="53"/>
      <c r="H139" s="53"/>
    </row>
    <row r="140" spans="6:8">
      <c r="F140" s="53"/>
      <c r="G140" s="53"/>
      <c r="H140" s="53"/>
    </row>
    <row r="141" spans="6:8">
      <c r="F141" s="53"/>
      <c r="G141" s="53"/>
      <c r="H141" s="53"/>
    </row>
    <row r="142" spans="6:8">
      <c r="F142" s="53"/>
      <c r="G142" s="53"/>
      <c r="H142" s="53"/>
    </row>
    <row r="143" spans="6:8">
      <c r="F143" s="53"/>
      <c r="G143" s="53"/>
      <c r="H143" s="53"/>
    </row>
    <row r="144" spans="6:8">
      <c r="F144" s="53"/>
      <c r="G144" s="53"/>
      <c r="H144" s="53"/>
    </row>
    <row r="145" spans="6:8">
      <c r="F145" s="53"/>
      <c r="G145" s="53"/>
      <c r="H145" s="53"/>
    </row>
    <row r="146" spans="6:8">
      <c r="F146" s="53"/>
      <c r="G146" s="53"/>
      <c r="H146" s="53"/>
    </row>
    <row r="147" spans="6:8">
      <c r="F147" s="53"/>
      <c r="G147" s="53"/>
      <c r="H147" s="53"/>
    </row>
    <row r="148" spans="6:8">
      <c r="F148" s="53"/>
      <c r="G148" s="53"/>
      <c r="H148" s="53"/>
    </row>
    <row r="149" spans="6:8">
      <c r="F149" s="53"/>
      <c r="G149" s="53"/>
      <c r="H149" s="53"/>
    </row>
    <row r="150" spans="6:8">
      <c r="F150" s="53"/>
      <c r="G150" s="53"/>
      <c r="H150" s="53"/>
    </row>
    <row r="151" spans="6:8">
      <c r="F151" s="53"/>
      <c r="G151" s="53"/>
      <c r="H151" s="53"/>
    </row>
    <row r="152" spans="6:8">
      <c r="F152" s="53"/>
      <c r="G152" s="53"/>
      <c r="H152" s="53"/>
    </row>
    <row r="153" spans="6:8">
      <c r="F153" s="53"/>
      <c r="G153" s="53"/>
      <c r="H153" s="53"/>
    </row>
    <row r="154" spans="6:8">
      <c r="F154" s="53"/>
      <c r="G154" s="53"/>
      <c r="H154" s="53"/>
    </row>
    <row r="155" spans="6:8">
      <c r="F155" s="53"/>
      <c r="G155" s="53"/>
      <c r="H155" s="53"/>
    </row>
    <row r="156" spans="6:8">
      <c r="F156" s="53"/>
      <c r="G156" s="53"/>
      <c r="H156" s="53"/>
    </row>
    <row r="157" spans="6:8">
      <c r="F157" s="53"/>
      <c r="G157" s="53"/>
      <c r="H157" s="53"/>
    </row>
    <row r="158" spans="6:8">
      <c r="F158" s="53"/>
      <c r="G158" s="53"/>
      <c r="H158" s="53"/>
    </row>
    <row r="159" spans="6:8">
      <c r="F159" s="53"/>
      <c r="G159" s="53"/>
      <c r="H159" s="53"/>
    </row>
    <row r="160" spans="6:8">
      <c r="F160" s="53"/>
      <c r="G160" s="53"/>
      <c r="H160" s="53"/>
    </row>
    <row r="161" spans="6:8">
      <c r="F161" s="53"/>
      <c r="G161" s="53"/>
      <c r="H161" s="53"/>
    </row>
    <row r="162" spans="6:8">
      <c r="F162" s="53"/>
      <c r="G162" s="53"/>
      <c r="H162" s="53"/>
    </row>
    <row r="163" spans="6:8">
      <c r="F163" s="53"/>
      <c r="G163" s="53"/>
      <c r="H163" s="53"/>
    </row>
    <row r="164" spans="6:8">
      <c r="F164" s="53"/>
      <c r="G164" s="53"/>
      <c r="H164" s="53"/>
    </row>
    <row r="165" spans="6:8">
      <c r="F165" s="53"/>
      <c r="G165" s="53"/>
      <c r="H165" s="53"/>
    </row>
    <row r="166" spans="6:8">
      <c r="F166" s="53"/>
      <c r="G166" s="53"/>
      <c r="H166" s="53"/>
    </row>
    <row r="167" spans="6:8">
      <c r="F167" s="53"/>
      <c r="G167" s="53"/>
      <c r="H167" s="53"/>
    </row>
    <row r="168" spans="6:8">
      <c r="F168" s="53"/>
      <c r="G168" s="53"/>
      <c r="H168" s="53"/>
    </row>
    <row r="169" spans="6:8">
      <c r="F169" s="53"/>
      <c r="G169" s="53"/>
      <c r="H169" s="53"/>
    </row>
    <row r="170" spans="6:8">
      <c r="F170" s="53"/>
      <c r="G170" s="53"/>
      <c r="H170" s="53"/>
    </row>
    <row r="171" spans="6:8">
      <c r="F171" s="53"/>
      <c r="G171" s="53"/>
      <c r="H171" s="53"/>
    </row>
    <row r="172" spans="6:8">
      <c r="F172" s="53"/>
      <c r="G172" s="53"/>
      <c r="H172" s="53"/>
    </row>
    <row r="173" spans="6:8">
      <c r="F173" s="53"/>
      <c r="G173" s="53"/>
      <c r="H173" s="53"/>
    </row>
    <row r="174" spans="6:8">
      <c r="F174" s="53"/>
      <c r="G174" s="53"/>
      <c r="H174" s="53"/>
    </row>
    <row r="175" spans="6:8">
      <c r="F175" s="53"/>
      <c r="G175" s="53"/>
      <c r="H175" s="53"/>
    </row>
    <row r="176" spans="6:8">
      <c r="F176" s="53"/>
      <c r="G176" s="53"/>
      <c r="H176" s="53"/>
    </row>
    <row r="177" spans="6:8">
      <c r="F177" s="53"/>
      <c r="G177" s="53"/>
      <c r="H177" s="53"/>
    </row>
    <row r="178" spans="6:8">
      <c r="F178" s="53"/>
      <c r="G178" s="53"/>
      <c r="H178" s="53"/>
    </row>
    <row r="179" spans="6:8">
      <c r="F179" s="53"/>
      <c r="G179" s="53"/>
      <c r="H179" s="53"/>
    </row>
    <row r="180" spans="6:8">
      <c r="F180" s="53"/>
      <c r="G180" s="53"/>
      <c r="H180" s="53"/>
    </row>
    <row r="181" spans="6:8">
      <c r="F181" s="53"/>
      <c r="G181" s="53"/>
      <c r="H181" s="53"/>
    </row>
    <row r="182" spans="6:8">
      <c r="F182" s="53"/>
      <c r="G182" s="53"/>
      <c r="H182" s="53"/>
    </row>
    <row r="183" spans="6:8">
      <c r="F183" s="53"/>
      <c r="G183" s="53"/>
      <c r="H183" s="53"/>
    </row>
    <row r="184" spans="6:8">
      <c r="F184" s="53"/>
      <c r="G184" s="53"/>
      <c r="H184" s="53"/>
    </row>
    <row r="185" spans="6:8">
      <c r="F185" s="53"/>
      <c r="G185" s="53"/>
      <c r="H185" s="53"/>
    </row>
    <row r="186" spans="6:8">
      <c r="F186" s="53"/>
      <c r="G186" s="53"/>
      <c r="H186" s="53"/>
    </row>
    <row r="187" spans="6:8">
      <c r="F187" s="53"/>
      <c r="G187" s="53"/>
      <c r="H187" s="53"/>
    </row>
    <row r="188" spans="6:8">
      <c r="F188" s="53"/>
      <c r="G188" s="53"/>
      <c r="H188" s="53"/>
    </row>
    <row r="189" spans="6:8">
      <c r="F189" s="53"/>
      <c r="G189" s="53"/>
      <c r="H189" s="53"/>
    </row>
    <row r="190" spans="6:8">
      <c r="F190" s="53"/>
      <c r="G190" s="53"/>
      <c r="H190" s="53"/>
    </row>
    <row r="191" spans="6:8">
      <c r="F191" s="53"/>
      <c r="G191" s="53"/>
      <c r="H191" s="53"/>
    </row>
    <row r="192" spans="6:8">
      <c r="F192" s="53"/>
      <c r="G192" s="53"/>
      <c r="H192" s="53"/>
    </row>
    <row r="193" spans="6:8">
      <c r="F193" s="53"/>
      <c r="G193" s="53"/>
      <c r="H193" s="53"/>
    </row>
    <row r="194" spans="6:8">
      <c r="F194" s="53"/>
      <c r="G194" s="53"/>
      <c r="H194" s="53"/>
    </row>
    <row r="195" spans="6:8">
      <c r="F195" s="53"/>
      <c r="G195" s="53"/>
      <c r="H195" s="53"/>
    </row>
    <row r="196" spans="6:8">
      <c r="F196" s="53"/>
      <c r="G196" s="53"/>
      <c r="H196" s="53"/>
    </row>
    <row r="197" spans="6:8">
      <c r="F197" s="53"/>
      <c r="G197" s="53"/>
      <c r="H197" s="53"/>
    </row>
    <row r="198" spans="6:8">
      <c r="F198" s="53"/>
      <c r="G198" s="53"/>
      <c r="H198" s="53"/>
    </row>
    <row r="199" spans="6:8">
      <c r="F199" s="53"/>
      <c r="G199" s="53"/>
      <c r="H199" s="53"/>
    </row>
    <row r="200" spans="6:8">
      <c r="F200" s="53"/>
      <c r="G200" s="53"/>
      <c r="H200" s="53"/>
    </row>
    <row r="201" spans="6:8">
      <c r="F201" s="53"/>
      <c r="G201" s="53"/>
      <c r="H201" s="53"/>
    </row>
    <row r="202" spans="6:8">
      <c r="F202" s="53"/>
      <c r="G202" s="53"/>
      <c r="H202" s="53"/>
    </row>
    <row r="203" spans="6:8">
      <c r="F203" s="53"/>
      <c r="G203" s="53"/>
      <c r="H203" s="53"/>
    </row>
    <row r="204" spans="6:8">
      <c r="F204" s="53"/>
      <c r="G204" s="53"/>
      <c r="H204" s="53"/>
    </row>
    <row r="205" spans="6:8">
      <c r="F205" s="53"/>
      <c r="G205" s="53"/>
      <c r="H205" s="53"/>
    </row>
    <row r="206" spans="6:8">
      <c r="F206" s="53"/>
      <c r="G206" s="53"/>
      <c r="H206" s="53"/>
    </row>
    <row r="207" spans="6:8">
      <c r="F207" s="53"/>
      <c r="G207" s="53"/>
      <c r="H207" s="53"/>
    </row>
    <row r="208" spans="6:8">
      <c r="F208" s="53"/>
      <c r="G208" s="53"/>
      <c r="H208" s="53"/>
    </row>
    <row r="209" spans="6:8">
      <c r="F209" s="53"/>
      <c r="G209" s="53"/>
      <c r="H209" s="53"/>
    </row>
    <row r="210" spans="6:8">
      <c r="F210" s="53"/>
      <c r="G210" s="53"/>
      <c r="H210" s="53"/>
    </row>
    <row r="211" spans="6:8">
      <c r="F211" s="53"/>
      <c r="G211" s="53"/>
      <c r="H211" s="53"/>
    </row>
    <row r="212" spans="6:8">
      <c r="F212" s="53"/>
      <c r="G212" s="53"/>
      <c r="H212" s="53"/>
    </row>
    <row r="213" spans="6:8">
      <c r="F213" s="53"/>
      <c r="G213" s="53"/>
      <c r="H213" s="53"/>
    </row>
    <row r="214" spans="6:8">
      <c r="F214" s="53"/>
      <c r="G214" s="53"/>
      <c r="H214" s="53"/>
    </row>
    <row r="215" spans="6:8">
      <c r="F215" s="53"/>
      <c r="G215" s="53"/>
      <c r="H215" s="53"/>
    </row>
    <row r="216" spans="6:8">
      <c r="F216" s="53"/>
      <c r="G216" s="53"/>
      <c r="H216" s="53"/>
    </row>
    <row r="217" spans="6:8">
      <c r="F217" s="53"/>
      <c r="G217" s="53"/>
      <c r="H217" s="53"/>
    </row>
    <row r="218" spans="6:8">
      <c r="F218" s="53"/>
      <c r="G218" s="53"/>
      <c r="H218" s="53"/>
    </row>
    <row r="219" spans="6:8">
      <c r="F219" s="53"/>
      <c r="G219" s="53"/>
      <c r="H219" s="53"/>
    </row>
    <row r="220" spans="6:8">
      <c r="F220" s="53"/>
      <c r="G220" s="53"/>
      <c r="H220" s="53"/>
    </row>
    <row r="221" spans="6:8">
      <c r="F221" s="53"/>
      <c r="G221" s="53"/>
      <c r="H221" s="53"/>
    </row>
    <row r="222" spans="6:8">
      <c r="F222" s="53"/>
      <c r="G222" s="53"/>
      <c r="H222" s="53"/>
    </row>
    <row r="223" spans="6:8">
      <c r="F223" s="53"/>
      <c r="G223" s="53"/>
      <c r="H223" s="53"/>
    </row>
    <row r="224" spans="6:8">
      <c r="F224" s="53"/>
      <c r="G224" s="53"/>
      <c r="H224" s="53"/>
    </row>
    <row r="225" spans="6:8">
      <c r="F225" s="53"/>
      <c r="G225" s="53"/>
      <c r="H225" s="53"/>
    </row>
    <row r="226" spans="6:8">
      <c r="F226" s="53"/>
      <c r="G226" s="53"/>
      <c r="H226" s="53"/>
    </row>
    <row r="227" spans="6:8">
      <c r="F227" s="53"/>
      <c r="G227" s="53"/>
      <c r="H227" s="53"/>
    </row>
    <row r="228" spans="6:8">
      <c r="F228" s="53"/>
      <c r="G228" s="53"/>
      <c r="H228" s="53"/>
    </row>
    <row r="229" spans="6:8">
      <c r="F229" s="53"/>
      <c r="G229" s="53"/>
      <c r="H229" s="53"/>
    </row>
    <row r="230" spans="6:8">
      <c r="F230" s="53"/>
      <c r="G230" s="53"/>
      <c r="H230" s="53"/>
    </row>
    <row r="231" spans="6:8">
      <c r="F231" s="53"/>
      <c r="G231" s="53"/>
      <c r="H231" s="53"/>
    </row>
    <row r="232" spans="6:8">
      <c r="F232" s="53"/>
      <c r="G232" s="53"/>
      <c r="H232" s="53"/>
    </row>
    <row r="233" spans="6:8">
      <c r="F233" s="53"/>
      <c r="G233" s="53"/>
      <c r="H233" s="53"/>
    </row>
    <row r="234" spans="6:8">
      <c r="F234" s="53"/>
      <c r="G234" s="53"/>
      <c r="H234" s="53"/>
    </row>
    <row r="235" spans="6:8">
      <c r="F235" s="53"/>
      <c r="G235" s="53"/>
      <c r="H235" s="53"/>
    </row>
    <row r="236" spans="6:8">
      <c r="F236" s="53"/>
      <c r="G236" s="53"/>
      <c r="H236" s="53"/>
    </row>
    <row r="237" spans="6:8">
      <c r="F237" s="53"/>
      <c r="G237" s="53"/>
      <c r="H237" s="53"/>
    </row>
    <row r="238" spans="6:8">
      <c r="F238" s="53"/>
      <c r="G238" s="53"/>
      <c r="H238" s="53"/>
    </row>
    <row r="239" spans="6:8">
      <c r="F239" s="53"/>
      <c r="G239" s="53"/>
      <c r="H239" s="53"/>
    </row>
    <row r="240" spans="6:8">
      <c r="F240" s="53"/>
      <c r="G240" s="53"/>
      <c r="H240" s="53"/>
    </row>
    <row r="241" spans="6:8">
      <c r="F241" s="53"/>
      <c r="G241" s="53"/>
      <c r="H241" s="53"/>
    </row>
    <row r="242" spans="6:8">
      <c r="F242" s="53"/>
      <c r="G242" s="53"/>
      <c r="H242" s="53"/>
    </row>
    <row r="243" spans="6:8">
      <c r="F243" s="53"/>
      <c r="G243" s="53"/>
      <c r="H243" s="53"/>
    </row>
    <row r="244" spans="6:8">
      <c r="F244" s="53"/>
      <c r="G244" s="53"/>
      <c r="H244" s="53"/>
    </row>
    <row r="245" spans="6:8">
      <c r="F245" s="53"/>
      <c r="G245" s="53"/>
      <c r="H245" s="53"/>
    </row>
    <row r="246" spans="6:8">
      <c r="F246" s="53"/>
      <c r="G246" s="53"/>
      <c r="H246" s="53"/>
    </row>
    <row r="247" spans="6:8">
      <c r="F247" s="53"/>
      <c r="G247" s="53"/>
      <c r="H247" s="53"/>
    </row>
    <row r="248" spans="6:8">
      <c r="F248" s="53"/>
      <c r="G248" s="53"/>
      <c r="H248" s="53"/>
    </row>
    <row r="249" spans="6:8">
      <c r="F249" s="53"/>
      <c r="G249" s="53"/>
      <c r="H249" s="53"/>
    </row>
    <row r="250" spans="6:8">
      <c r="F250" s="53"/>
      <c r="G250" s="53"/>
      <c r="H250" s="53"/>
    </row>
    <row r="251" spans="6:8">
      <c r="F251" s="53"/>
      <c r="G251" s="53"/>
      <c r="H251" s="53"/>
    </row>
    <row r="252" spans="6:8">
      <c r="F252" s="53"/>
      <c r="G252" s="53"/>
      <c r="H252" s="53"/>
    </row>
    <row r="253" spans="6:8">
      <c r="F253" s="53"/>
      <c r="G253" s="53"/>
      <c r="H253" s="53"/>
    </row>
    <row r="254" spans="6:8">
      <c r="F254" s="53"/>
      <c r="G254" s="53"/>
      <c r="H254" s="53"/>
    </row>
    <row r="255" spans="6:8">
      <c r="F255" s="53"/>
      <c r="G255" s="53"/>
      <c r="H255" s="53"/>
    </row>
    <row r="256" spans="6:8">
      <c r="F256" s="53"/>
      <c r="G256" s="53"/>
      <c r="H256" s="53"/>
    </row>
    <row r="257" spans="6:8">
      <c r="F257" s="53"/>
      <c r="G257" s="53"/>
      <c r="H257" s="53"/>
    </row>
    <row r="258" spans="6:8">
      <c r="F258" s="53"/>
      <c r="G258" s="53"/>
      <c r="H258" s="53"/>
    </row>
    <row r="259" spans="6:8">
      <c r="F259" s="53"/>
      <c r="G259" s="53"/>
      <c r="H259" s="53"/>
    </row>
    <row r="260" spans="6:8">
      <c r="F260" s="53"/>
      <c r="G260" s="53"/>
      <c r="H260" s="53"/>
    </row>
    <row r="261" spans="6:8">
      <c r="F261" s="53"/>
      <c r="G261" s="53"/>
      <c r="H261" s="53"/>
    </row>
    <row r="262" spans="6:8">
      <c r="F262" s="53"/>
      <c r="G262" s="53"/>
      <c r="H262" s="53"/>
    </row>
    <row r="263" spans="6:8">
      <c r="F263" s="53"/>
      <c r="G263" s="53"/>
      <c r="H263" s="53"/>
    </row>
    <row r="264" spans="6:8">
      <c r="F264" s="53"/>
      <c r="G264" s="53"/>
      <c r="H264" s="53"/>
    </row>
    <row r="265" spans="6:8">
      <c r="F265" s="53"/>
      <c r="G265" s="53"/>
      <c r="H265" s="53"/>
    </row>
    <row r="266" spans="6:8">
      <c r="F266" s="53"/>
      <c r="G266" s="53"/>
      <c r="H266" s="53"/>
    </row>
    <row r="267" spans="6:8">
      <c r="F267" s="53"/>
      <c r="G267" s="53"/>
      <c r="H267" s="53"/>
    </row>
    <row r="268" spans="6:8">
      <c r="F268" s="53"/>
      <c r="G268" s="53"/>
      <c r="H268" s="53"/>
    </row>
    <row r="269" spans="6:8">
      <c r="F269" s="53"/>
      <c r="G269" s="53"/>
      <c r="H269" s="53"/>
    </row>
    <row r="270" spans="6:8">
      <c r="F270" s="53"/>
      <c r="G270" s="53"/>
      <c r="H270" s="53"/>
    </row>
    <row r="271" spans="6:8">
      <c r="F271" s="53"/>
      <c r="G271" s="53"/>
      <c r="H271" s="53"/>
    </row>
    <row r="272" spans="6:8">
      <c r="F272" s="53"/>
      <c r="G272" s="53"/>
      <c r="H272" s="53"/>
    </row>
    <row r="273" spans="6:8">
      <c r="F273" s="53"/>
      <c r="G273" s="53"/>
      <c r="H273" s="53"/>
    </row>
    <row r="274" spans="6:8">
      <c r="F274" s="53"/>
      <c r="G274" s="53"/>
      <c r="H274" s="53"/>
    </row>
    <row r="275" spans="6:8">
      <c r="F275" s="53"/>
      <c r="G275" s="53"/>
      <c r="H275" s="53"/>
    </row>
    <row r="276" spans="6:8">
      <c r="F276" s="53"/>
      <c r="G276" s="53"/>
      <c r="H276" s="53"/>
    </row>
    <row r="277" spans="6:8">
      <c r="F277" s="53"/>
      <c r="G277" s="53"/>
      <c r="H277" s="53"/>
    </row>
    <row r="278" spans="6:8">
      <c r="F278" s="53"/>
      <c r="G278" s="53"/>
      <c r="H278" s="53"/>
    </row>
    <row r="279" spans="6:8">
      <c r="F279" s="53"/>
      <c r="G279" s="53"/>
      <c r="H279" s="53"/>
    </row>
    <row r="280" spans="6:8">
      <c r="F280" s="53"/>
      <c r="G280" s="53"/>
      <c r="H280" s="53"/>
    </row>
    <row r="281" spans="6:8">
      <c r="F281" s="53"/>
      <c r="G281" s="53"/>
      <c r="H281" s="53"/>
    </row>
    <row r="282" spans="6:8">
      <c r="F282" s="53"/>
      <c r="G282" s="53"/>
      <c r="H282" s="53"/>
    </row>
    <row r="283" spans="6:8">
      <c r="F283" s="53"/>
      <c r="G283" s="53"/>
      <c r="H283" s="53"/>
    </row>
    <row r="284" spans="6:8">
      <c r="F284" s="53"/>
      <c r="G284" s="53"/>
      <c r="H284" s="53"/>
    </row>
    <row r="285" spans="6:8">
      <c r="F285" s="53"/>
      <c r="G285" s="53"/>
      <c r="H285" s="53"/>
    </row>
    <row r="286" spans="6:8">
      <c r="F286" s="53"/>
      <c r="G286" s="53"/>
      <c r="H286" s="53"/>
    </row>
    <row r="287" spans="6:8">
      <c r="F287" s="53"/>
      <c r="G287" s="53"/>
      <c r="H287" s="53"/>
    </row>
    <row r="288" spans="6:8">
      <c r="F288" s="53"/>
      <c r="G288" s="53"/>
      <c r="H288" s="53"/>
    </row>
    <row r="289" spans="6:8">
      <c r="F289" s="53"/>
      <c r="G289" s="53"/>
      <c r="H289" s="53"/>
    </row>
    <row r="290" spans="6:8">
      <c r="F290" s="53"/>
      <c r="G290" s="53"/>
      <c r="H290" s="53"/>
    </row>
    <row r="291" spans="6:8">
      <c r="F291" s="53"/>
      <c r="G291" s="53"/>
      <c r="H291" s="53"/>
    </row>
    <row r="292" spans="6:8">
      <c r="F292" s="53"/>
      <c r="G292" s="53"/>
      <c r="H292" s="53"/>
    </row>
    <row r="293" spans="6:8">
      <c r="F293" s="53"/>
      <c r="G293" s="53"/>
      <c r="H293" s="53"/>
    </row>
    <row r="294" spans="6:8">
      <c r="F294" s="53"/>
      <c r="G294" s="53"/>
      <c r="H294" s="53"/>
    </row>
    <row r="295" spans="6:8">
      <c r="F295" s="53"/>
      <c r="G295" s="53"/>
      <c r="H295" s="53"/>
    </row>
    <row r="296" spans="6:8">
      <c r="F296" s="53"/>
      <c r="G296" s="53"/>
      <c r="H296" s="53"/>
    </row>
    <row r="297" spans="6:8">
      <c r="F297" s="53"/>
      <c r="G297" s="53"/>
      <c r="H297" s="53"/>
    </row>
    <row r="298" spans="6:8">
      <c r="F298" s="53"/>
      <c r="G298" s="53"/>
      <c r="H298" s="53"/>
    </row>
    <row r="299" spans="6:8">
      <c r="F299" s="53"/>
      <c r="G299" s="53"/>
      <c r="H299" s="53"/>
    </row>
    <row r="300" spans="6:8">
      <c r="F300" s="53"/>
      <c r="G300" s="53"/>
      <c r="H300" s="53"/>
    </row>
    <row r="301" spans="6:8">
      <c r="F301" s="53"/>
      <c r="G301" s="53"/>
      <c r="H301" s="53"/>
    </row>
    <row r="302" spans="6:8">
      <c r="F302" s="53"/>
      <c r="G302" s="53"/>
      <c r="H302" s="53"/>
    </row>
    <row r="303" spans="6:8">
      <c r="F303" s="53"/>
      <c r="G303" s="53"/>
      <c r="H303" s="53"/>
    </row>
    <row r="304" spans="6:8">
      <c r="F304" s="53"/>
      <c r="G304" s="53"/>
      <c r="H304" s="53"/>
    </row>
    <row r="305" spans="6:8">
      <c r="F305" s="53"/>
      <c r="G305" s="53"/>
      <c r="H305" s="53"/>
    </row>
    <row r="306" spans="6:8">
      <c r="F306" s="53"/>
      <c r="G306" s="53"/>
      <c r="H306" s="53"/>
    </row>
    <row r="307" spans="6:8">
      <c r="F307" s="53"/>
      <c r="G307" s="53"/>
      <c r="H307" s="53"/>
    </row>
    <row r="308" spans="6:8">
      <c r="F308" s="53"/>
      <c r="G308" s="53"/>
      <c r="H308" s="53"/>
    </row>
    <row r="309" spans="6:8">
      <c r="F309" s="53"/>
      <c r="G309" s="53"/>
      <c r="H309" s="53"/>
    </row>
    <row r="310" spans="6:8">
      <c r="F310" s="53"/>
      <c r="G310" s="53"/>
      <c r="H310" s="53"/>
    </row>
    <row r="311" spans="6:8">
      <c r="F311" s="53"/>
      <c r="G311" s="53"/>
      <c r="H311" s="53"/>
    </row>
    <row r="312" spans="6:8">
      <c r="F312" s="53"/>
      <c r="G312" s="53"/>
      <c r="H312" s="53"/>
    </row>
    <row r="313" spans="6:8">
      <c r="F313" s="53"/>
      <c r="G313" s="53"/>
      <c r="H313" s="53"/>
    </row>
    <row r="314" spans="6:8">
      <c r="F314" s="53"/>
      <c r="G314" s="53"/>
      <c r="H314" s="53"/>
    </row>
    <row r="315" spans="6:8">
      <c r="F315" s="53"/>
      <c r="G315" s="53"/>
      <c r="H315" s="53"/>
    </row>
    <row r="316" spans="6:8">
      <c r="F316" s="53"/>
      <c r="G316" s="53"/>
      <c r="H316" s="53"/>
    </row>
    <row r="317" spans="6:8">
      <c r="F317" s="53"/>
      <c r="G317" s="53"/>
      <c r="H317" s="53"/>
    </row>
    <row r="318" spans="6:8">
      <c r="F318" s="61"/>
      <c r="G318" s="61"/>
      <c r="H318" s="61"/>
    </row>
  </sheetData>
  <mergeCells count="2">
    <mergeCell ref="A1:N1"/>
    <mergeCell ref="D2:E2"/>
  </mergeCells>
  <dataValidations count="4">
    <dataValidation type="list" allowBlank="1" showInputMessage="1" showErrorMessage="1" errorTitle="DİKKAT !!!!" error="LÜTFEN YANDA AÇILAN OK ARACILIĞIYLA UYGUN SEÇENEĞİ GİRİN&#10;KÖYDES" sqref="I21:I65485 I2">
      <formula1>$CD$3:$CD$5</formula1>
    </dataValidation>
    <dataValidation type="list" allowBlank="1" showInputMessage="1" showErrorMessage="1" errorTitle="DİKKAT !!!" error="LÜTFEN YANDA AÇILAN OK ARACILIĞIYLA UYGUN SEÇENEĞİ GİRİN&#10;KÖYDES" sqref="J21:J65485 J2">
      <formula1>$CE$3:$CE$5</formula1>
    </dataValidation>
    <dataValidation type="list" allowBlank="1" showInputMessage="1" showErrorMessage="1" errorTitle="DİKKAT !!!!" error="LÜTFEN YANDA AÇILAN OK ARACILIĞIYLA UYGUN SEÇENEĞİ GİRİN&#10;KÖYDES" sqref="I3:I20">
      <formula1>$BX$3:$BX$6</formula1>
    </dataValidation>
    <dataValidation type="list" allowBlank="1" showInputMessage="1" showErrorMessage="1" errorTitle="DİKKAT !!!" error="LÜTFEN YANDA AÇILAN OK ARACILIĞIYLA UYGUN SEÇENEĞİ GİRİN&#10;KÖYDES" sqref="J3:J20">
      <formula1>$BY$3:$BY$5</formula1>
    </dataValidation>
  </dataValidations>
  <pageMargins left="0.32" right="0.22" top="0.53" bottom="0.49"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sheetPr>
    <tabColor theme="9" tint="0.39997558519241921"/>
  </sheetPr>
  <dimension ref="A1:BY355"/>
  <sheetViews>
    <sheetView topLeftCell="A31" workbookViewId="0">
      <selection sqref="A1:XFD44"/>
    </sheetView>
  </sheetViews>
  <sheetFormatPr defaultColWidth="9.140625" defaultRowHeight="12.75"/>
  <cols>
    <col min="1" max="1" width="3.5703125" style="45" bestFit="1" customWidth="1"/>
    <col min="2" max="2" width="7.28515625" style="45" customWidth="1"/>
    <col min="3" max="3" width="10.85546875" style="45" customWidth="1"/>
    <col min="4" max="4" width="11.7109375" style="45" hidden="1" customWidth="1"/>
    <col min="5" max="5" width="56" style="45" bestFit="1" customWidth="1"/>
    <col min="6" max="6" width="14.28515625" style="70" bestFit="1" customWidth="1"/>
    <col min="7" max="7" width="14.28515625" style="71" bestFit="1" customWidth="1"/>
    <col min="8" max="8" width="16" style="72" customWidth="1"/>
    <col min="9" max="9" width="11.7109375" style="69" bestFit="1" customWidth="1"/>
    <col min="10" max="10" width="9" style="73" bestFit="1" customWidth="1"/>
    <col min="11" max="12" width="8.140625" style="45" bestFit="1" customWidth="1"/>
    <col min="13" max="13" width="8.140625" style="69" bestFit="1" customWidth="1"/>
    <col min="14" max="14" width="8.7109375" style="74" bestFit="1" customWidth="1"/>
    <col min="15" max="15" width="18.85546875" style="74" hidden="1" customWidth="1"/>
    <col min="16" max="16" width="9" style="74" bestFit="1" customWidth="1"/>
    <col min="17" max="17" width="7.5703125" style="74" bestFit="1" customWidth="1"/>
    <col min="18" max="19" width="6.140625" style="69" bestFit="1" customWidth="1"/>
    <col min="20" max="20" width="8.7109375" style="69" bestFit="1" customWidth="1"/>
    <col min="21" max="21" width="6.42578125" style="45" bestFit="1" customWidth="1"/>
    <col min="22" max="22" width="4.42578125" style="45" bestFit="1" customWidth="1"/>
    <col min="23" max="23" width="11.28515625" style="302" bestFit="1" customWidth="1"/>
    <col min="24" max="32" width="16.28515625" style="43" customWidth="1"/>
    <col min="33" max="33" width="15.140625" style="43" customWidth="1"/>
    <col min="34" max="39" width="9.140625" style="43"/>
    <col min="40" max="40" width="16.85546875" style="43" customWidth="1"/>
    <col min="41" max="45" width="9.140625" style="43"/>
    <col min="46" max="46" width="10" style="43" customWidth="1"/>
    <col min="47" max="47" width="9.140625" style="43"/>
    <col min="48" max="48" width="10.7109375" style="44" bestFit="1" customWidth="1"/>
    <col min="49" max="49" width="10.7109375" style="43" bestFit="1" customWidth="1"/>
    <col min="50" max="77" width="9.140625" style="43"/>
    <col min="78" max="16384" width="9.140625" style="45"/>
  </cols>
  <sheetData>
    <row r="1" spans="1:77" ht="30" customHeight="1">
      <c r="A1" s="594" t="s">
        <v>186</v>
      </c>
      <c r="B1" s="594"/>
      <c r="C1" s="594"/>
      <c r="D1" s="594"/>
      <c r="E1" s="594"/>
      <c r="F1" s="594"/>
      <c r="G1" s="594"/>
      <c r="H1" s="594"/>
      <c r="I1" s="594"/>
      <c r="J1" s="594"/>
      <c r="K1" s="594"/>
      <c r="L1" s="594"/>
      <c r="M1" s="594"/>
      <c r="N1" s="594"/>
      <c r="O1" s="594"/>
      <c r="P1" s="594"/>
      <c r="Q1" s="594"/>
      <c r="R1" s="594"/>
      <c r="S1" s="594"/>
      <c r="T1" s="594"/>
      <c r="U1" s="594"/>
      <c r="V1" s="594"/>
      <c r="W1" s="594"/>
    </row>
    <row r="2" spans="1:77" ht="30" customHeight="1">
      <c r="A2" s="322" t="s">
        <v>275</v>
      </c>
      <c r="B2" s="323" t="s">
        <v>102</v>
      </c>
      <c r="C2" s="323" t="s">
        <v>103</v>
      </c>
      <c r="D2" s="324" t="s">
        <v>104</v>
      </c>
      <c r="E2" s="323" t="s">
        <v>105</v>
      </c>
      <c r="F2" s="322" t="s">
        <v>170</v>
      </c>
      <c r="G2" s="325" t="s">
        <v>106</v>
      </c>
      <c r="H2" s="325" t="s">
        <v>107</v>
      </c>
      <c r="I2" s="322" t="s">
        <v>108</v>
      </c>
      <c r="J2" s="325" t="s">
        <v>109</v>
      </c>
      <c r="K2" s="325" t="s">
        <v>110</v>
      </c>
      <c r="L2" s="325" t="s">
        <v>111</v>
      </c>
      <c r="M2" s="325" t="s">
        <v>112</v>
      </c>
      <c r="N2" s="326" t="s">
        <v>149</v>
      </c>
      <c r="O2" s="326" t="s">
        <v>151</v>
      </c>
      <c r="P2" s="326" t="s">
        <v>166</v>
      </c>
      <c r="Q2" s="326" t="s">
        <v>127</v>
      </c>
      <c r="R2" s="325" t="s">
        <v>113</v>
      </c>
      <c r="S2" s="325" t="s">
        <v>114</v>
      </c>
      <c r="T2" s="325" t="s">
        <v>115</v>
      </c>
      <c r="U2" s="599" t="s">
        <v>116</v>
      </c>
      <c r="V2" s="599"/>
      <c r="W2" s="329" t="s">
        <v>117</v>
      </c>
      <c r="X2" s="45"/>
      <c r="Y2" s="45"/>
      <c r="Z2" s="45"/>
      <c r="AA2" s="45"/>
      <c r="AB2" s="45"/>
      <c r="AC2" s="45"/>
      <c r="AD2" s="45"/>
      <c r="AE2" s="45"/>
      <c r="AF2" s="45"/>
      <c r="AG2" s="45"/>
      <c r="AH2" s="45"/>
      <c r="AI2" s="45"/>
      <c r="AJ2" s="45"/>
      <c r="AK2" s="45"/>
      <c r="AL2" s="45"/>
      <c r="AM2" s="45"/>
      <c r="AN2" s="45"/>
      <c r="AO2" s="45"/>
      <c r="AP2" s="45"/>
      <c r="AQ2" s="46"/>
      <c r="AR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row>
    <row r="3" spans="1:77" s="48" customFormat="1" ht="30" customHeight="1">
      <c r="A3" s="308">
        <v>1</v>
      </c>
      <c r="B3" s="308" t="s">
        <v>199</v>
      </c>
      <c r="C3" s="289" t="s">
        <v>225</v>
      </c>
      <c r="D3" s="290"/>
      <c r="E3" s="291" t="s">
        <v>296</v>
      </c>
      <c r="F3" s="600">
        <v>8387776.4900000002</v>
      </c>
      <c r="G3" s="600">
        <v>7108285.1600000001</v>
      </c>
      <c r="H3" s="600">
        <v>8387776.4900000002</v>
      </c>
      <c r="I3" s="596">
        <f>F3+F4+F5+F6+F7+F8+F9+F10+F11-H3</f>
        <v>0</v>
      </c>
      <c r="J3" s="309"/>
      <c r="K3" s="308"/>
      <c r="L3" s="310"/>
      <c r="M3" s="310"/>
      <c r="N3" s="311"/>
      <c r="O3" s="311"/>
      <c r="P3" s="310"/>
      <c r="Q3" s="310">
        <v>1</v>
      </c>
      <c r="R3" s="306"/>
      <c r="S3" s="308"/>
      <c r="T3" s="312"/>
      <c r="U3" s="295"/>
      <c r="V3" s="295"/>
      <c r="W3" s="313" t="s">
        <v>310</v>
      </c>
      <c r="X3" s="47"/>
      <c r="Y3" s="47"/>
      <c r="Z3" s="47"/>
      <c r="AA3" s="47"/>
      <c r="AB3" s="47"/>
      <c r="AC3" s="47"/>
      <c r="AD3" s="47"/>
      <c r="AE3" s="47"/>
      <c r="AF3" s="47"/>
      <c r="AG3" s="47"/>
      <c r="AH3" s="47"/>
      <c r="AI3" s="47"/>
      <c r="AJ3" s="47"/>
      <c r="AK3" s="47"/>
      <c r="AL3" s="47"/>
      <c r="AN3" s="49" t="s">
        <v>114</v>
      </c>
      <c r="AP3" s="47"/>
      <c r="AQ3" s="47"/>
      <c r="AR3" s="47"/>
      <c r="AT3" s="50"/>
      <c r="AU3" s="50"/>
      <c r="AV3" s="51"/>
      <c r="AW3" s="50"/>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row>
    <row r="4" spans="1:77" s="48" customFormat="1" ht="30" customHeight="1">
      <c r="A4" s="308">
        <v>2</v>
      </c>
      <c r="B4" s="308" t="s">
        <v>199</v>
      </c>
      <c r="C4" s="289" t="s">
        <v>225</v>
      </c>
      <c r="D4" s="290"/>
      <c r="E4" s="291" t="s">
        <v>297</v>
      </c>
      <c r="F4" s="600"/>
      <c r="G4" s="600"/>
      <c r="H4" s="600"/>
      <c r="I4" s="596"/>
      <c r="J4" s="309"/>
      <c r="K4" s="308"/>
      <c r="L4" s="310"/>
      <c r="M4" s="310"/>
      <c r="N4" s="311"/>
      <c r="O4" s="311"/>
      <c r="P4" s="310"/>
      <c r="Q4" s="310">
        <v>0.5</v>
      </c>
      <c r="R4" s="306"/>
      <c r="S4" s="308"/>
      <c r="T4" s="312"/>
      <c r="U4" s="295"/>
      <c r="V4" s="295"/>
      <c r="W4" s="313" t="s">
        <v>310</v>
      </c>
      <c r="X4" s="47"/>
      <c r="Y4" s="47"/>
      <c r="Z4" s="47"/>
      <c r="AA4" s="47"/>
      <c r="AB4" s="47"/>
      <c r="AC4" s="47"/>
      <c r="AD4" s="47"/>
      <c r="AE4" s="47"/>
      <c r="AF4" s="47"/>
      <c r="AG4" s="47"/>
      <c r="AH4" s="47"/>
      <c r="AI4" s="47"/>
      <c r="AJ4" s="47"/>
      <c r="AK4" s="47"/>
      <c r="AL4" s="47"/>
      <c r="AN4" s="49" t="s">
        <v>124</v>
      </c>
      <c r="AP4" s="47"/>
      <c r="AQ4" s="47"/>
      <c r="AR4" s="47"/>
      <c r="AT4" s="50"/>
      <c r="AU4" s="50"/>
      <c r="AV4" s="51"/>
      <c r="AW4" s="50"/>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row>
    <row r="5" spans="1:77" s="48" customFormat="1" ht="30" customHeight="1">
      <c r="A5" s="308">
        <v>3</v>
      </c>
      <c r="B5" s="308" t="s">
        <v>199</v>
      </c>
      <c r="C5" s="289" t="s">
        <v>225</v>
      </c>
      <c r="D5" s="290"/>
      <c r="E5" s="291" t="s">
        <v>298</v>
      </c>
      <c r="F5" s="600"/>
      <c r="G5" s="600"/>
      <c r="H5" s="600"/>
      <c r="I5" s="596"/>
      <c r="J5" s="309"/>
      <c r="K5" s="308"/>
      <c r="L5" s="310"/>
      <c r="M5" s="310"/>
      <c r="N5" s="311"/>
      <c r="O5" s="273"/>
      <c r="P5" s="310"/>
      <c r="Q5" s="310"/>
      <c r="R5" s="314">
        <v>1</v>
      </c>
      <c r="S5" s="308"/>
      <c r="T5" s="312"/>
      <c r="U5" s="295"/>
      <c r="V5" s="295"/>
      <c r="W5" s="313" t="s">
        <v>310</v>
      </c>
      <c r="X5" s="47"/>
      <c r="Y5" s="47"/>
      <c r="Z5" s="47"/>
      <c r="AA5" s="47"/>
      <c r="AB5" s="47"/>
      <c r="AC5" s="47"/>
      <c r="AD5" s="47"/>
      <c r="AE5" s="47"/>
      <c r="AF5" s="47"/>
      <c r="AG5" s="47"/>
      <c r="AH5" s="47"/>
      <c r="AI5" s="47"/>
      <c r="AJ5" s="47"/>
      <c r="AK5" s="47"/>
      <c r="AL5" s="47"/>
      <c r="AN5" s="49" t="s">
        <v>125</v>
      </c>
      <c r="AP5" s="47"/>
      <c r="AQ5" s="47"/>
      <c r="AR5" s="47"/>
      <c r="AT5" s="50"/>
      <c r="AU5" s="50"/>
      <c r="AV5" s="51"/>
      <c r="AW5" s="50"/>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row>
    <row r="6" spans="1:77" s="48" customFormat="1" ht="30" customHeight="1">
      <c r="A6" s="308">
        <v>4</v>
      </c>
      <c r="B6" s="308" t="s">
        <v>199</v>
      </c>
      <c r="C6" s="289" t="s">
        <v>225</v>
      </c>
      <c r="D6" s="290"/>
      <c r="E6" s="291" t="s">
        <v>299</v>
      </c>
      <c r="F6" s="600"/>
      <c r="G6" s="600"/>
      <c r="H6" s="600"/>
      <c r="I6" s="596"/>
      <c r="J6" s="309"/>
      <c r="K6" s="308"/>
      <c r="L6" s="310"/>
      <c r="M6" s="310"/>
      <c r="N6" s="311"/>
      <c r="O6" s="273"/>
      <c r="P6" s="315"/>
      <c r="Q6" s="315"/>
      <c r="R6" s="314">
        <v>1</v>
      </c>
      <c r="S6" s="308"/>
      <c r="T6" s="316"/>
      <c r="U6" s="262"/>
      <c r="V6" s="262"/>
      <c r="W6" s="313" t="s">
        <v>310</v>
      </c>
      <c r="X6" s="47"/>
      <c r="Y6" s="47"/>
      <c r="Z6" s="47"/>
      <c r="AA6" s="47"/>
      <c r="AB6" s="47"/>
      <c r="AC6" s="47"/>
      <c r="AD6" s="47"/>
      <c r="AE6" s="47"/>
      <c r="AF6" s="47"/>
      <c r="AG6" s="47"/>
      <c r="AH6" s="47"/>
      <c r="AI6" s="47"/>
      <c r="AJ6" s="47"/>
      <c r="AK6" s="47"/>
      <c r="AL6" s="47"/>
      <c r="AM6" s="47"/>
      <c r="AN6" s="49" t="s">
        <v>126</v>
      </c>
      <c r="AO6" s="47"/>
      <c r="AP6" s="47"/>
      <c r="AQ6" s="47"/>
      <c r="AR6" s="47"/>
      <c r="AT6" s="50"/>
      <c r="AU6" s="50"/>
      <c r="AV6" s="51"/>
      <c r="AW6" s="50"/>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row>
    <row r="7" spans="1:77" s="48" customFormat="1" ht="30" customHeight="1">
      <c r="A7" s="308">
        <v>5</v>
      </c>
      <c r="B7" s="308" t="s">
        <v>199</v>
      </c>
      <c r="C7" s="292" t="s">
        <v>249</v>
      </c>
      <c r="D7" s="293"/>
      <c r="E7" s="294" t="s">
        <v>304</v>
      </c>
      <c r="F7" s="600"/>
      <c r="G7" s="600"/>
      <c r="H7" s="600"/>
      <c r="I7" s="596"/>
      <c r="J7" s="309"/>
      <c r="K7" s="308"/>
      <c r="L7" s="315"/>
      <c r="M7" s="315"/>
      <c r="N7" s="311"/>
      <c r="O7" s="273"/>
      <c r="P7" s="315"/>
      <c r="Q7" s="274"/>
      <c r="R7" s="314">
        <v>8</v>
      </c>
      <c r="S7" s="308"/>
      <c r="T7" s="316"/>
      <c r="U7" s="262"/>
      <c r="V7" s="262"/>
      <c r="W7" s="313" t="s">
        <v>310</v>
      </c>
      <c r="X7" s="47"/>
      <c r="Y7" s="47"/>
      <c r="Z7" s="47"/>
      <c r="AA7" s="47"/>
      <c r="AB7" s="47"/>
      <c r="AC7" s="47"/>
      <c r="AD7" s="47"/>
      <c r="AE7" s="47"/>
      <c r="AF7" s="47"/>
      <c r="AG7" s="47"/>
      <c r="AH7" s="47"/>
      <c r="AI7" s="47"/>
      <c r="AJ7" s="47"/>
      <c r="AK7" s="47"/>
      <c r="AL7" s="47"/>
      <c r="AM7" s="47"/>
      <c r="AN7" s="47"/>
      <c r="AO7" s="47"/>
      <c r="AP7" s="47"/>
      <c r="AQ7" s="47"/>
      <c r="AR7" s="47"/>
      <c r="AT7" s="50"/>
      <c r="AU7" s="50"/>
      <c r="AV7" s="51"/>
      <c r="AW7" s="50"/>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row>
    <row r="8" spans="1:77" s="48" customFormat="1" ht="30" customHeight="1">
      <c r="A8" s="308">
        <v>6</v>
      </c>
      <c r="B8" s="308" t="s">
        <v>199</v>
      </c>
      <c r="C8" s="292" t="s">
        <v>249</v>
      </c>
      <c r="D8" s="293"/>
      <c r="E8" s="294" t="s">
        <v>305</v>
      </c>
      <c r="F8" s="600"/>
      <c r="G8" s="600"/>
      <c r="H8" s="600"/>
      <c r="I8" s="596"/>
      <c r="J8" s="309"/>
      <c r="K8" s="308"/>
      <c r="L8" s="315"/>
      <c r="M8" s="315"/>
      <c r="N8" s="311"/>
      <c r="O8" s="273"/>
      <c r="P8" s="315"/>
      <c r="Q8" s="274"/>
      <c r="R8" s="314">
        <v>16</v>
      </c>
      <c r="S8" s="308"/>
      <c r="T8" s="316"/>
      <c r="U8" s="262"/>
      <c r="V8" s="262"/>
      <c r="W8" s="313" t="s">
        <v>310</v>
      </c>
      <c r="X8" s="47"/>
      <c r="Y8" s="47"/>
      <c r="Z8" s="47"/>
      <c r="AA8" s="47"/>
      <c r="AB8" s="47"/>
      <c r="AC8" s="47"/>
      <c r="AD8" s="47"/>
      <c r="AE8" s="47"/>
      <c r="AF8" s="47"/>
      <c r="AG8" s="47"/>
      <c r="AH8" s="47"/>
      <c r="AI8" s="47"/>
      <c r="AJ8" s="47"/>
      <c r="AK8" s="47"/>
      <c r="AL8" s="47"/>
      <c r="AM8" s="47"/>
      <c r="AN8" s="47"/>
      <c r="AO8" s="47"/>
      <c r="AP8" s="47"/>
      <c r="AQ8" s="47"/>
      <c r="AR8" s="47"/>
      <c r="AT8" s="50"/>
      <c r="AU8" s="50"/>
      <c r="AV8" s="51"/>
      <c r="AW8" s="50"/>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row>
    <row r="9" spans="1:77" s="48" customFormat="1" ht="30" customHeight="1">
      <c r="A9" s="308">
        <v>7</v>
      </c>
      <c r="B9" s="308" t="s">
        <v>199</v>
      </c>
      <c r="C9" s="292" t="s">
        <v>249</v>
      </c>
      <c r="D9" s="293"/>
      <c r="E9" s="294" t="s">
        <v>316</v>
      </c>
      <c r="F9" s="600"/>
      <c r="G9" s="600"/>
      <c r="H9" s="600"/>
      <c r="I9" s="596"/>
      <c r="J9" s="309"/>
      <c r="K9" s="308"/>
      <c r="L9" s="315"/>
      <c r="M9" s="315"/>
      <c r="N9" s="311"/>
      <c r="O9" s="311"/>
      <c r="P9" s="315"/>
      <c r="Q9" s="315"/>
      <c r="R9" s="314">
        <v>6</v>
      </c>
      <c r="S9" s="308"/>
      <c r="T9" s="316"/>
      <c r="U9" s="262"/>
      <c r="V9" s="262"/>
      <c r="W9" s="313" t="s">
        <v>310</v>
      </c>
      <c r="X9" s="275"/>
      <c r="Y9" s="275"/>
      <c r="Z9" s="275"/>
      <c r="AA9" s="275"/>
      <c r="AB9" s="275"/>
      <c r="AC9" s="275"/>
      <c r="AD9" s="275"/>
      <c r="AE9" s="275"/>
      <c r="AF9" s="275"/>
      <c r="AG9" s="47"/>
      <c r="AH9" s="47"/>
      <c r="AI9" s="47"/>
      <c r="AJ9" s="47"/>
      <c r="AK9" s="47"/>
      <c r="AL9" s="47"/>
      <c r="AM9" s="47"/>
      <c r="AN9" s="47"/>
      <c r="AO9" s="47"/>
      <c r="AP9" s="47"/>
      <c r="AQ9" s="47"/>
      <c r="AR9" s="47"/>
      <c r="AT9" s="50"/>
      <c r="AU9" s="50"/>
      <c r="AV9" s="51"/>
      <c r="AW9" s="50"/>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row>
    <row r="10" spans="1:77" s="48" customFormat="1" ht="30" customHeight="1">
      <c r="A10" s="308">
        <v>8</v>
      </c>
      <c r="B10" s="308" t="s">
        <v>199</v>
      </c>
      <c r="C10" s="289" t="s">
        <v>242</v>
      </c>
      <c r="D10" s="294"/>
      <c r="E10" s="294" t="s">
        <v>301</v>
      </c>
      <c r="F10" s="600"/>
      <c r="G10" s="600"/>
      <c r="H10" s="600"/>
      <c r="I10" s="596"/>
      <c r="J10" s="309"/>
      <c r="K10" s="308"/>
      <c r="L10" s="315"/>
      <c r="M10" s="315"/>
      <c r="N10" s="311"/>
      <c r="O10" s="311"/>
      <c r="P10" s="315"/>
      <c r="Q10" s="315">
        <v>1.5</v>
      </c>
      <c r="R10" s="314"/>
      <c r="S10" s="308"/>
      <c r="T10" s="316"/>
      <c r="U10" s="262"/>
      <c r="V10" s="262"/>
      <c r="W10" s="313" t="s">
        <v>310</v>
      </c>
      <c r="Y10" s="275"/>
      <c r="Z10" s="275"/>
      <c r="AA10" s="275"/>
      <c r="AB10" s="275"/>
      <c r="AC10" s="275"/>
      <c r="AD10" s="275"/>
      <c r="AE10" s="275"/>
      <c r="AF10" s="275"/>
      <c r="AG10" s="47"/>
      <c r="AH10" s="47"/>
      <c r="AI10" s="47"/>
      <c r="AJ10" s="47"/>
      <c r="AK10" s="47"/>
      <c r="AL10" s="47"/>
      <c r="AM10" s="47"/>
      <c r="AN10" s="47"/>
      <c r="AO10" s="47"/>
      <c r="AP10" s="47"/>
      <c r="AQ10" s="47"/>
      <c r="AR10" s="47"/>
      <c r="AT10" s="50"/>
      <c r="AU10" s="50"/>
      <c r="AV10" s="51"/>
      <c r="AW10" s="50"/>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row>
    <row r="11" spans="1:77" s="48" customFormat="1" ht="30" customHeight="1">
      <c r="A11" s="308">
        <v>9</v>
      </c>
      <c r="B11" s="308" t="s">
        <v>199</v>
      </c>
      <c r="C11" s="292" t="s">
        <v>252</v>
      </c>
      <c r="D11" s="293"/>
      <c r="E11" s="291" t="s">
        <v>307</v>
      </c>
      <c r="F11" s="600"/>
      <c r="G11" s="600"/>
      <c r="H11" s="600"/>
      <c r="I11" s="596"/>
      <c r="J11" s="309"/>
      <c r="K11" s="308"/>
      <c r="L11" s="315"/>
      <c r="M11" s="315"/>
      <c r="N11" s="311"/>
      <c r="O11" s="311"/>
      <c r="P11" s="315"/>
      <c r="Q11" s="315"/>
      <c r="R11" s="314">
        <v>4.5</v>
      </c>
      <c r="S11" s="308"/>
      <c r="T11" s="316"/>
      <c r="U11" s="262"/>
      <c r="V11" s="262"/>
      <c r="W11" s="313" t="s">
        <v>310</v>
      </c>
      <c r="X11" s="275"/>
      <c r="Y11" s="275"/>
      <c r="Z11" s="275"/>
      <c r="AA11" s="275"/>
      <c r="AB11" s="275"/>
      <c r="AC11" s="275"/>
      <c r="AD11" s="275"/>
      <c r="AE11" s="275"/>
      <c r="AF11" s="275"/>
      <c r="AG11" s="47"/>
      <c r="AH11" s="47"/>
      <c r="AI11" s="47"/>
      <c r="AJ11" s="47"/>
      <c r="AK11" s="47"/>
      <c r="AL11" s="47"/>
      <c r="AM11" s="47"/>
      <c r="AN11" s="47"/>
      <c r="AO11" s="47"/>
      <c r="AP11" s="47"/>
      <c r="AQ11" s="47"/>
      <c r="AR11" s="47"/>
      <c r="AT11" s="50"/>
      <c r="AU11" s="50"/>
      <c r="AV11" s="51"/>
      <c r="AW11" s="50"/>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row>
    <row r="12" spans="1:77" s="48" customFormat="1" ht="30" customHeight="1">
      <c r="A12" s="308">
        <v>10</v>
      </c>
      <c r="B12" s="308" t="s">
        <v>199</v>
      </c>
      <c r="C12" s="295" t="s">
        <v>198</v>
      </c>
      <c r="D12" s="293"/>
      <c r="E12" s="291" t="s">
        <v>289</v>
      </c>
      <c r="F12" s="317">
        <v>297360</v>
      </c>
      <c r="G12" s="317">
        <v>252000</v>
      </c>
      <c r="H12" s="317">
        <v>269806</v>
      </c>
      <c r="I12" s="318">
        <f>F12-H12</f>
        <v>27554</v>
      </c>
      <c r="J12" s="309"/>
      <c r="K12" s="308"/>
      <c r="L12" s="316"/>
      <c r="M12" s="316"/>
      <c r="N12" s="311"/>
      <c r="O12" s="311"/>
      <c r="P12" s="402">
        <v>3</v>
      </c>
      <c r="Q12" s="316"/>
      <c r="R12" s="314"/>
      <c r="S12" s="308"/>
      <c r="T12" s="312"/>
      <c r="U12" s="316"/>
      <c r="V12" s="316"/>
      <c r="W12" s="313" t="s">
        <v>310</v>
      </c>
      <c r="X12" s="275"/>
      <c r="Y12" s="275"/>
      <c r="Z12" s="275"/>
      <c r="AA12" s="275"/>
      <c r="AB12" s="275"/>
      <c r="AC12" s="275"/>
      <c r="AD12" s="275"/>
      <c r="AE12" s="275"/>
      <c r="AF12" s="275"/>
      <c r="AG12" s="47"/>
      <c r="AH12" s="47"/>
      <c r="AI12" s="47"/>
      <c r="AJ12" s="47"/>
      <c r="AK12" s="47"/>
      <c r="AL12" s="48" t="s">
        <v>118</v>
      </c>
      <c r="AM12" s="48" t="s">
        <v>121</v>
      </c>
      <c r="AN12" s="49" t="s">
        <v>109</v>
      </c>
      <c r="AO12" s="48" t="s">
        <v>120</v>
      </c>
      <c r="AP12" s="47"/>
      <c r="AQ12" s="47"/>
      <c r="AR12" s="47"/>
      <c r="AT12" s="50" t="s">
        <v>118</v>
      </c>
      <c r="AU12" s="50" t="s">
        <v>121</v>
      </c>
      <c r="AV12" s="51" t="s">
        <v>109</v>
      </c>
      <c r="AW12" s="50" t="s">
        <v>120</v>
      </c>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row>
    <row r="13" spans="1:77" s="48" customFormat="1" ht="30" customHeight="1">
      <c r="A13" s="308">
        <v>11</v>
      </c>
      <c r="B13" s="308" t="s">
        <v>199</v>
      </c>
      <c r="C13" s="295" t="s">
        <v>198</v>
      </c>
      <c r="D13" s="293"/>
      <c r="E13" s="296" t="s">
        <v>290</v>
      </c>
      <c r="F13" s="317">
        <v>499820</v>
      </c>
      <c r="G13" s="317">
        <v>423232.36</v>
      </c>
      <c r="H13" s="317">
        <v>499414.18</v>
      </c>
      <c r="I13" s="318">
        <f t="shared" ref="I13:I16" si="0">F13-H13</f>
        <v>405.82000000000698</v>
      </c>
      <c r="J13" s="309"/>
      <c r="K13" s="308"/>
      <c r="L13" s="316"/>
      <c r="M13" s="316"/>
      <c r="N13" s="311"/>
      <c r="O13" s="311"/>
      <c r="P13" s="402">
        <v>5</v>
      </c>
      <c r="Q13" s="316"/>
      <c r="R13" s="314"/>
      <c r="S13" s="308"/>
      <c r="T13" s="312"/>
      <c r="U13" s="316"/>
      <c r="V13" s="316"/>
      <c r="W13" s="313" t="s">
        <v>310</v>
      </c>
      <c r="X13" s="275"/>
      <c r="Y13" s="275"/>
      <c r="Z13" s="275"/>
      <c r="AA13" s="275"/>
      <c r="AB13" s="275"/>
      <c r="AC13" s="275"/>
      <c r="AD13" s="275"/>
      <c r="AE13" s="275"/>
      <c r="AF13" s="275"/>
      <c r="AG13" s="47"/>
      <c r="AH13" s="47"/>
      <c r="AI13" s="47"/>
      <c r="AJ13" s="47"/>
      <c r="AK13" s="47"/>
      <c r="AL13" s="48" t="s">
        <v>122</v>
      </c>
      <c r="AM13" s="48" t="s">
        <v>119</v>
      </c>
      <c r="AN13" s="49" t="s">
        <v>110</v>
      </c>
      <c r="AO13" s="48" t="s">
        <v>123</v>
      </c>
      <c r="AP13" s="47"/>
      <c r="AQ13" s="47"/>
      <c r="AR13" s="47"/>
      <c r="AT13" s="50"/>
      <c r="AU13" s="50"/>
      <c r="AV13" s="51"/>
      <c r="AW13" s="50"/>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row>
    <row r="14" spans="1:77" s="48" customFormat="1" ht="30" customHeight="1">
      <c r="A14" s="308">
        <v>12</v>
      </c>
      <c r="B14" s="308" t="s">
        <v>199</v>
      </c>
      <c r="C14" s="295" t="s">
        <v>198</v>
      </c>
      <c r="D14" s="298"/>
      <c r="E14" s="296" t="s">
        <v>329</v>
      </c>
      <c r="F14" s="317">
        <v>181944.2</v>
      </c>
      <c r="G14" s="317">
        <v>154190</v>
      </c>
      <c r="H14" s="317">
        <v>181944.2</v>
      </c>
      <c r="I14" s="318">
        <f t="shared" si="0"/>
        <v>0</v>
      </c>
      <c r="J14" s="309"/>
      <c r="K14" s="308"/>
      <c r="L14" s="316"/>
      <c r="M14" s="316"/>
      <c r="N14" s="311"/>
      <c r="O14" s="311"/>
      <c r="P14" s="316"/>
      <c r="Q14" s="316"/>
      <c r="R14" s="314"/>
      <c r="S14" s="308"/>
      <c r="T14" s="319">
        <v>100</v>
      </c>
      <c r="U14" s="316"/>
      <c r="V14" s="316"/>
      <c r="W14" s="313" t="s">
        <v>310</v>
      </c>
      <c r="X14" s="47"/>
      <c r="Y14" s="47"/>
      <c r="Z14" s="47"/>
      <c r="AA14" s="47"/>
      <c r="AB14" s="47"/>
      <c r="AC14" s="47"/>
      <c r="AD14" s="47"/>
      <c r="AE14" s="47"/>
      <c r="AF14" s="47"/>
      <c r="AG14" s="47"/>
      <c r="AH14" s="47"/>
      <c r="AI14" s="47"/>
      <c r="AJ14" s="47"/>
      <c r="AK14" s="47"/>
      <c r="AL14" s="48" t="s">
        <v>8</v>
      </c>
      <c r="AM14" s="48" t="s">
        <v>60</v>
      </c>
      <c r="AN14" s="49" t="s">
        <v>111</v>
      </c>
      <c r="AP14" s="47"/>
      <c r="AQ14" s="47"/>
      <c r="AR14" s="47"/>
      <c r="AT14" s="50"/>
      <c r="AU14" s="50"/>
      <c r="AV14" s="51"/>
      <c r="AW14" s="50"/>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row>
    <row r="15" spans="1:77" s="48" customFormat="1" ht="30" customHeight="1">
      <c r="A15" s="308">
        <v>13</v>
      </c>
      <c r="B15" s="308" t="s">
        <v>199</v>
      </c>
      <c r="C15" s="295" t="s">
        <v>198</v>
      </c>
      <c r="D15" s="298"/>
      <c r="E15" s="296" t="s">
        <v>279</v>
      </c>
      <c r="F15" s="317">
        <v>287920</v>
      </c>
      <c r="G15" s="317">
        <v>244000</v>
      </c>
      <c r="H15" s="317">
        <v>287920</v>
      </c>
      <c r="I15" s="318">
        <f t="shared" si="0"/>
        <v>0</v>
      </c>
      <c r="J15" s="309"/>
      <c r="K15" s="308"/>
      <c r="L15" s="316"/>
      <c r="M15" s="316"/>
      <c r="N15" s="311"/>
      <c r="O15" s="311"/>
      <c r="P15" s="316"/>
      <c r="Q15" s="316"/>
      <c r="R15" s="314"/>
      <c r="S15" s="308"/>
      <c r="T15" s="319">
        <v>405</v>
      </c>
      <c r="U15" s="316"/>
      <c r="V15" s="316"/>
      <c r="W15" s="313" t="s">
        <v>310</v>
      </c>
      <c r="X15" s="47"/>
      <c r="Y15" s="47"/>
      <c r="Z15" s="47"/>
      <c r="AA15" s="47"/>
      <c r="AB15" s="47"/>
      <c r="AC15" s="47"/>
      <c r="AD15" s="47"/>
      <c r="AE15" s="47"/>
      <c r="AF15" s="47"/>
      <c r="AG15" s="47"/>
      <c r="AH15" s="47"/>
      <c r="AI15" s="47"/>
      <c r="AJ15" s="47"/>
      <c r="AK15" s="47"/>
      <c r="AL15" s="47"/>
      <c r="AN15" s="49" t="s">
        <v>112</v>
      </c>
      <c r="AP15" s="47"/>
      <c r="AQ15" s="47"/>
      <c r="AR15" s="47"/>
      <c r="AT15" s="50"/>
      <c r="AU15" s="50"/>
      <c r="AV15" s="51"/>
      <c r="AW15" s="50"/>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row>
    <row r="16" spans="1:77" s="48" customFormat="1" ht="30" customHeight="1">
      <c r="A16" s="308">
        <v>14</v>
      </c>
      <c r="B16" s="308" t="s">
        <v>199</v>
      </c>
      <c r="C16" s="295" t="s">
        <v>198</v>
      </c>
      <c r="D16" s="298"/>
      <c r="E16" s="296" t="s">
        <v>328</v>
      </c>
      <c r="F16" s="317">
        <v>300000</v>
      </c>
      <c r="G16" s="317">
        <v>254237.29</v>
      </c>
      <c r="H16" s="317">
        <v>300000</v>
      </c>
      <c r="I16" s="318">
        <f t="shared" si="0"/>
        <v>0</v>
      </c>
      <c r="J16" s="309"/>
      <c r="K16" s="308"/>
      <c r="L16" s="316"/>
      <c r="M16" s="316"/>
      <c r="N16" s="311"/>
      <c r="O16" s="311"/>
      <c r="P16" s="316"/>
      <c r="Q16" s="316"/>
      <c r="R16" s="314"/>
      <c r="S16" s="308"/>
      <c r="T16" s="319"/>
      <c r="U16" s="316"/>
      <c r="V16" s="316"/>
      <c r="W16" s="313" t="s">
        <v>310</v>
      </c>
      <c r="X16" s="47"/>
      <c r="Y16" s="47"/>
      <c r="Z16" s="47"/>
      <c r="AA16" s="47"/>
      <c r="AB16" s="47"/>
      <c r="AC16" s="47"/>
      <c r="AD16" s="47"/>
      <c r="AE16" s="47"/>
      <c r="AF16" s="47"/>
      <c r="AG16" s="47"/>
      <c r="AH16" s="47"/>
      <c r="AI16" s="47"/>
      <c r="AJ16" s="47"/>
      <c r="AK16" s="47"/>
      <c r="AL16" s="47"/>
      <c r="AN16" s="49"/>
      <c r="AP16" s="47"/>
      <c r="AQ16" s="47"/>
      <c r="AR16" s="47"/>
      <c r="AT16" s="50"/>
      <c r="AU16" s="50"/>
      <c r="AV16" s="51"/>
      <c r="AW16" s="50"/>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row>
    <row r="17" spans="1:77" s="48" customFormat="1" ht="30" customHeight="1">
      <c r="A17" s="308">
        <v>15</v>
      </c>
      <c r="B17" s="308" t="s">
        <v>199</v>
      </c>
      <c r="C17" s="295" t="s">
        <v>198</v>
      </c>
      <c r="D17" s="293"/>
      <c r="E17" s="296" t="s">
        <v>323</v>
      </c>
      <c r="F17" s="317">
        <v>182900</v>
      </c>
      <c r="G17" s="317">
        <v>155000</v>
      </c>
      <c r="H17" s="317">
        <v>182900</v>
      </c>
      <c r="I17" s="318">
        <f>F17-H17</f>
        <v>0</v>
      </c>
      <c r="J17" s="309"/>
      <c r="K17" s="308"/>
      <c r="L17" s="316"/>
      <c r="M17" s="316"/>
      <c r="N17" s="311"/>
      <c r="O17" s="311"/>
      <c r="P17" s="402">
        <v>0.7</v>
      </c>
      <c r="Q17" s="316"/>
      <c r="R17" s="314"/>
      <c r="S17" s="308"/>
      <c r="T17" s="319">
        <v>70</v>
      </c>
      <c r="U17" s="316"/>
      <c r="V17" s="316"/>
      <c r="W17" s="313" t="s">
        <v>310</v>
      </c>
      <c r="X17" s="47"/>
      <c r="Y17" s="47"/>
      <c r="Z17" s="47"/>
      <c r="AA17" s="47"/>
      <c r="AB17" s="47"/>
      <c r="AC17" s="47"/>
      <c r="AD17" s="47"/>
      <c r="AE17" s="47"/>
      <c r="AF17" s="47"/>
      <c r="AG17" s="47"/>
      <c r="AH17" s="47"/>
      <c r="AI17" s="47"/>
      <c r="AJ17" s="47"/>
      <c r="AK17" s="47"/>
      <c r="AL17" s="47"/>
      <c r="AN17" s="49"/>
      <c r="AP17" s="47"/>
      <c r="AQ17" s="47"/>
      <c r="AR17" s="47"/>
      <c r="AT17" s="50"/>
      <c r="AU17" s="50"/>
      <c r="AV17" s="51"/>
      <c r="AW17" s="50"/>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row>
    <row r="18" spans="1:77" s="48" customFormat="1" ht="30" customHeight="1">
      <c r="A18" s="308">
        <v>16</v>
      </c>
      <c r="B18" s="308" t="s">
        <v>199</v>
      </c>
      <c r="C18" s="295" t="s">
        <v>198</v>
      </c>
      <c r="D18" s="293"/>
      <c r="E18" s="296" t="s">
        <v>322</v>
      </c>
      <c r="F18" s="317">
        <v>313161.46000000002</v>
      </c>
      <c r="G18" s="317">
        <v>218000</v>
      </c>
      <c r="H18" s="317">
        <v>257240</v>
      </c>
      <c r="I18" s="318">
        <f>F18-H18</f>
        <v>55921.460000000021</v>
      </c>
      <c r="J18" s="309"/>
      <c r="K18" s="308"/>
      <c r="L18" s="316"/>
      <c r="M18" s="316"/>
      <c r="N18" s="311"/>
      <c r="O18" s="311"/>
      <c r="P18" s="402">
        <v>4.75</v>
      </c>
      <c r="Q18" s="316"/>
      <c r="R18" s="314"/>
      <c r="S18" s="308"/>
      <c r="T18" s="319"/>
      <c r="U18" s="316"/>
      <c r="V18" s="316"/>
      <c r="W18" s="313" t="s">
        <v>310</v>
      </c>
      <c r="X18" s="47"/>
      <c r="Y18" s="47"/>
      <c r="Z18" s="47"/>
      <c r="AA18" s="47"/>
      <c r="AB18" s="47"/>
      <c r="AC18" s="47"/>
      <c r="AD18" s="47"/>
      <c r="AE18" s="47"/>
      <c r="AF18" s="47"/>
      <c r="AG18" s="47"/>
      <c r="AH18" s="47"/>
      <c r="AI18" s="47"/>
      <c r="AJ18" s="47"/>
      <c r="AK18" s="47"/>
      <c r="AL18" s="47"/>
      <c r="AN18" s="49"/>
      <c r="AP18" s="47"/>
      <c r="AQ18" s="47"/>
      <c r="AR18" s="47"/>
      <c r="AT18" s="50"/>
      <c r="AU18" s="50"/>
      <c r="AV18" s="51"/>
      <c r="AW18" s="50"/>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row>
    <row r="19" spans="1:77" s="48" customFormat="1" ht="30" customHeight="1">
      <c r="A19" s="308">
        <v>17</v>
      </c>
      <c r="B19" s="308" t="s">
        <v>199</v>
      </c>
      <c r="C19" s="295" t="s">
        <v>276</v>
      </c>
      <c r="D19" s="293"/>
      <c r="E19" s="297" t="s">
        <v>295</v>
      </c>
      <c r="F19" s="600">
        <v>808300</v>
      </c>
      <c r="G19" s="596">
        <v>685000</v>
      </c>
      <c r="H19" s="601">
        <v>808300</v>
      </c>
      <c r="I19" s="596">
        <f>F19-H19</f>
        <v>0</v>
      </c>
      <c r="J19" s="309"/>
      <c r="K19" s="308"/>
      <c r="L19" s="316"/>
      <c r="M19" s="316"/>
      <c r="N19" s="311"/>
      <c r="O19" s="311"/>
      <c r="P19" s="402">
        <v>3</v>
      </c>
      <c r="Q19" s="316"/>
      <c r="R19" s="314"/>
      <c r="S19" s="308"/>
      <c r="T19" s="312"/>
      <c r="U19" s="316"/>
      <c r="V19" s="316"/>
      <c r="W19" s="313" t="s">
        <v>310</v>
      </c>
      <c r="X19" s="47"/>
      <c r="Y19" s="47"/>
      <c r="Z19" s="47"/>
      <c r="AA19" s="47"/>
      <c r="AB19" s="47"/>
      <c r="AC19" s="47"/>
      <c r="AD19" s="47"/>
      <c r="AE19" s="47"/>
      <c r="AF19" s="47"/>
      <c r="AG19" s="47"/>
      <c r="AH19" s="47"/>
      <c r="AI19" s="47"/>
      <c r="AJ19" s="47"/>
      <c r="AK19" s="47"/>
      <c r="AL19" s="47"/>
      <c r="AN19" s="48" t="s">
        <v>150</v>
      </c>
      <c r="AP19" s="47"/>
      <c r="AQ19" s="47"/>
      <c r="AR19" s="47"/>
      <c r="AT19" s="50"/>
      <c r="AU19" s="50"/>
      <c r="AV19" s="51"/>
      <c r="AW19" s="50"/>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row>
    <row r="20" spans="1:77" s="48" customFormat="1" ht="30" customHeight="1">
      <c r="A20" s="308">
        <v>18</v>
      </c>
      <c r="B20" s="308" t="s">
        <v>199</v>
      </c>
      <c r="C20" s="295" t="s">
        <v>276</v>
      </c>
      <c r="D20" s="293"/>
      <c r="E20" s="291" t="s">
        <v>291</v>
      </c>
      <c r="F20" s="600"/>
      <c r="G20" s="596"/>
      <c r="H20" s="601"/>
      <c r="I20" s="596"/>
      <c r="J20" s="309"/>
      <c r="K20" s="308"/>
      <c r="L20" s="316"/>
      <c r="M20" s="316"/>
      <c r="N20" s="311"/>
      <c r="O20" s="311"/>
      <c r="P20" s="402">
        <v>4</v>
      </c>
      <c r="Q20" s="316"/>
      <c r="R20" s="314"/>
      <c r="S20" s="308"/>
      <c r="T20" s="312"/>
      <c r="U20" s="316"/>
      <c r="V20" s="316"/>
      <c r="W20" s="313" t="s">
        <v>310</v>
      </c>
      <c r="X20" s="47"/>
      <c r="Y20" s="47"/>
      <c r="Z20" s="47"/>
      <c r="AA20" s="47"/>
      <c r="AB20" s="47"/>
      <c r="AC20" s="47"/>
      <c r="AD20" s="47"/>
      <c r="AE20" s="47"/>
      <c r="AF20" s="47"/>
      <c r="AG20" s="47"/>
      <c r="AH20" s="47"/>
      <c r="AI20" s="47"/>
      <c r="AJ20" s="47"/>
      <c r="AK20" s="47"/>
      <c r="AL20" s="47"/>
      <c r="AN20" s="49" t="s">
        <v>149</v>
      </c>
      <c r="AP20" s="47"/>
      <c r="AQ20" s="47"/>
      <c r="AR20" s="47"/>
      <c r="AT20" s="50"/>
      <c r="AU20" s="50"/>
      <c r="AV20" s="51"/>
      <c r="AW20" s="50"/>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row>
    <row r="21" spans="1:77" s="48" customFormat="1" ht="30" customHeight="1">
      <c r="A21" s="308">
        <v>19</v>
      </c>
      <c r="B21" s="308" t="s">
        <v>199</v>
      </c>
      <c r="C21" s="295" t="s">
        <v>276</v>
      </c>
      <c r="D21" s="293"/>
      <c r="E21" s="291" t="s">
        <v>294</v>
      </c>
      <c r="F21" s="600"/>
      <c r="G21" s="596"/>
      <c r="H21" s="601"/>
      <c r="I21" s="596"/>
      <c r="J21" s="309"/>
      <c r="K21" s="308"/>
      <c r="L21" s="316"/>
      <c r="M21" s="316"/>
      <c r="N21" s="311"/>
      <c r="O21" s="311"/>
      <c r="P21" s="402">
        <v>3</v>
      </c>
      <c r="Q21" s="316"/>
      <c r="R21" s="314"/>
      <c r="S21" s="308"/>
      <c r="T21" s="312"/>
      <c r="U21" s="316"/>
      <c r="V21" s="316"/>
      <c r="W21" s="313" t="s">
        <v>310</v>
      </c>
      <c r="X21" s="47"/>
      <c r="Y21" s="47"/>
      <c r="Z21" s="47"/>
      <c r="AA21" s="47"/>
      <c r="AB21" s="47"/>
      <c r="AC21" s="47"/>
      <c r="AD21" s="47"/>
      <c r="AE21" s="47"/>
      <c r="AF21" s="47"/>
      <c r="AG21" s="47"/>
      <c r="AH21" s="47"/>
      <c r="AI21" s="47"/>
      <c r="AJ21" s="47"/>
      <c r="AK21" s="47"/>
      <c r="AL21" s="47"/>
      <c r="AN21" s="49" t="s">
        <v>166</v>
      </c>
      <c r="AP21" s="47"/>
      <c r="AQ21" s="47"/>
      <c r="AR21" s="47"/>
      <c r="AT21" s="50"/>
      <c r="AU21" s="50"/>
      <c r="AV21" s="51"/>
      <c r="AW21" s="50"/>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row>
    <row r="22" spans="1:77" s="48" customFormat="1" ht="30" customHeight="1">
      <c r="A22" s="308">
        <v>20</v>
      </c>
      <c r="B22" s="308" t="s">
        <v>199</v>
      </c>
      <c r="C22" s="295" t="s">
        <v>276</v>
      </c>
      <c r="D22" s="293"/>
      <c r="E22" s="291" t="s">
        <v>293</v>
      </c>
      <c r="F22" s="600"/>
      <c r="G22" s="596"/>
      <c r="H22" s="601"/>
      <c r="I22" s="596"/>
      <c r="J22" s="309"/>
      <c r="K22" s="308"/>
      <c r="L22" s="316"/>
      <c r="M22" s="316"/>
      <c r="N22" s="311"/>
      <c r="O22" s="311"/>
      <c r="P22" s="402">
        <v>2</v>
      </c>
      <c r="Q22" s="316"/>
      <c r="R22" s="314"/>
      <c r="S22" s="308"/>
      <c r="T22" s="312"/>
      <c r="U22" s="316"/>
      <c r="V22" s="316"/>
      <c r="W22" s="313" t="s">
        <v>310</v>
      </c>
      <c r="X22" s="47"/>
      <c r="Y22" s="47"/>
      <c r="Z22" s="47"/>
      <c r="AA22" s="47"/>
      <c r="AB22" s="47"/>
      <c r="AC22" s="47"/>
      <c r="AD22" s="47"/>
      <c r="AE22" s="47"/>
      <c r="AF22" s="47"/>
      <c r="AG22" s="47"/>
      <c r="AH22" s="47"/>
      <c r="AI22" s="47"/>
      <c r="AJ22" s="47"/>
      <c r="AK22" s="47"/>
      <c r="AL22" s="47"/>
      <c r="AN22" s="49" t="s">
        <v>113</v>
      </c>
      <c r="AP22" s="47"/>
      <c r="AQ22" s="47"/>
      <c r="AR22" s="47"/>
      <c r="AT22" s="50"/>
      <c r="AU22" s="50"/>
      <c r="AV22" s="51"/>
      <c r="AW22" s="50"/>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row>
    <row r="23" spans="1:77" s="48" customFormat="1" ht="30" customHeight="1">
      <c r="A23" s="308">
        <v>21</v>
      </c>
      <c r="B23" s="308" t="s">
        <v>199</v>
      </c>
      <c r="C23" s="295" t="s">
        <v>276</v>
      </c>
      <c r="D23" s="293"/>
      <c r="E23" s="291" t="s">
        <v>292</v>
      </c>
      <c r="F23" s="317">
        <v>89910.69</v>
      </c>
      <c r="G23" s="318">
        <v>76195.5</v>
      </c>
      <c r="H23" s="320">
        <v>89910.69</v>
      </c>
      <c r="I23" s="318">
        <f t="shared" ref="I23:I29" si="1">F23-H23</f>
        <v>0</v>
      </c>
      <c r="J23" s="309"/>
      <c r="K23" s="308"/>
      <c r="L23" s="316"/>
      <c r="M23" s="316"/>
      <c r="N23" s="311"/>
      <c r="O23" s="311"/>
      <c r="P23" s="402">
        <v>1.286</v>
      </c>
      <c r="Q23" s="316"/>
      <c r="R23" s="314"/>
      <c r="S23" s="308"/>
      <c r="T23" s="312"/>
      <c r="U23" s="316"/>
      <c r="V23" s="316"/>
      <c r="W23" s="313" t="s">
        <v>310</v>
      </c>
      <c r="X23" s="47"/>
      <c r="Y23" s="47"/>
      <c r="Z23" s="47"/>
      <c r="AA23" s="47"/>
      <c r="AB23" s="47"/>
      <c r="AC23" s="47"/>
      <c r="AD23" s="47"/>
      <c r="AE23" s="47"/>
      <c r="AF23" s="47"/>
      <c r="AG23" s="47"/>
      <c r="AH23" s="47"/>
      <c r="AI23" s="47"/>
      <c r="AJ23" s="47"/>
      <c r="AK23" s="47"/>
      <c r="AL23" s="47"/>
      <c r="AN23" s="48" t="s">
        <v>127</v>
      </c>
      <c r="AP23" s="47"/>
      <c r="AQ23" s="47"/>
      <c r="AR23" s="47"/>
      <c r="AT23" s="50"/>
      <c r="AU23" s="50"/>
      <c r="AV23" s="51"/>
      <c r="AW23" s="50"/>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row>
    <row r="24" spans="1:77" s="48" customFormat="1" ht="30" customHeight="1">
      <c r="A24" s="308">
        <v>22</v>
      </c>
      <c r="B24" s="308" t="s">
        <v>199</v>
      </c>
      <c r="C24" s="295" t="s">
        <v>276</v>
      </c>
      <c r="D24" s="293"/>
      <c r="E24" s="297" t="s">
        <v>325</v>
      </c>
      <c r="F24" s="317">
        <v>633363.51</v>
      </c>
      <c r="G24" s="318">
        <v>536747</v>
      </c>
      <c r="H24" s="320">
        <v>633361.46</v>
      </c>
      <c r="I24" s="318">
        <f>F24-H24</f>
        <v>2.0500000000465661</v>
      </c>
      <c r="J24" s="309"/>
      <c r="K24" s="308"/>
      <c r="L24" s="316"/>
      <c r="M24" s="316"/>
      <c r="N24" s="311"/>
      <c r="O24" s="311"/>
      <c r="P24" s="402">
        <v>6.5</v>
      </c>
      <c r="Q24" s="316"/>
      <c r="R24" s="314"/>
      <c r="S24" s="308"/>
      <c r="T24" s="312"/>
      <c r="U24" s="316"/>
      <c r="V24" s="316"/>
      <c r="W24" s="313" t="s">
        <v>310</v>
      </c>
      <c r="X24" s="47"/>
      <c r="Y24" s="47"/>
      <c r="Z24" s="47"/>
      <c r="AA24" s="47"/>
      <c r="AB24" s="47"/>
      <c r="AC24" s="47"/>
      <c r="AD24" s="47"/>
      <c r="AE24" s="47"/>
      <c r="AF24" s="47"/>
      <c r="AG24" s="47"/>
      <c r="AH24" s="47"/>
      <c r="AI24" s="47"/>
      <c r="AJ24" s="47"/>
      <c r="AK24" s="47"/>
      <c r="AL24" s="47"/>
      <c r="AP24" s="47"/>
      <c r="AQ24" s="47"/>
      <c r="AR24" s="47"/>
      <c r="AT24" s="50"/>
      <c r="AU24" s="50"/>
      <c r="AV24" s="51"/>
      <c r="AW24" s="50"/>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row>
    <row r="25" spans="1:77" s="48" customFormat="1" ht="30" customHeight="1">
      <c r="A25" s="308">
        <v>23</v>
      </c>
      <c r="B25" s="308" t="s">
        <v>199</v>
      </c>
      <c r="C25" s="289" t="s">
        <v>225</v>
      </c>
      <c r="D25" s="293"/>
      <c r="E25" s="291" t="s">
        <v>300</v>
      </c>
      <c r="F25" s="317">
        <v>73422.22</v>
      </c>
      <c r="G25" s="318">
        <v>70000</v>
      </c>
      <c r="H25" s="318">
        <v>73422.22</v>
      </c>
      <c r="I25" s="318">
        <f t="shared" si="1"/>
        <v>0</v>
      </c>
      <c r="J25" s="309"/>
      <c r="K25" s="308"/>
      <c r="L25" s="315"/>
      <c r="M25" s="315">
        <v>1</v>
      </c>
      <c r="N25" s="311"/>
      <c r="O25" s="311"/>
      <c r="P25" s="315"/>
      <c r="Q25" s="315"/>
      <c r="R25" s="314"/>
      <c r="S25" s="308"/>
      <c r="T25" s="316"/>
      <c r="U25" s="262"/>
      <c r="V25" s="262"/>
      <c r="W25" s="313" t="s">
        <v>310</v>
      </c>
      <c r="X25" s="47"/>
      <c r="Y25" s="47"/>
      <c r="Z25" s="47"/>
      <c r="AA25" s="47"/>
      <c r="AB25" s="47"/>
      <c r="AC25" s="47"/>
      <c r="AD25" s="47"/>
      <c r="AE25" s="47"/>
      <c r="AF25" s="47"/>
      <c r="AG25" s="47"/>
      <c r="AH25" s="47"/>
      <c r="AI25" s="47"/>
      <c r="AJ25" s="47"/>
      <c r="AK25" s="47"/>
      <c r="AL25" s="47"/>
      <c r="AM25" s="47"/>
      <c r="AN25" s="48" t="s">
        <v>148</v>
      </c>
      <c r="AO25" s="47"/>
      <c r="AP25" s="47"/>
      <c r="AQ25" s="47"/>
      <c r="AR25" s="47"/>
      <c r="AT25" s="50"/>
      <c r="AU25" s="50"/>
      <c r="AV25" s="51"/>
      <c r="AW25" s="50"/>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row>
    <row r="26" spans="1:77" s="48" customFormat="1" ht="30" customHeight="1">
      <c r="A26" s="308">
        <v>24</v>
      </c>
      <c r="B26" s="308" t="s">
        <v>199</v>
      </c>
      <c r="C26" s="289" t="s">
        <v>225</v>
      </c>
      <c r="D26" s="293"/>
      <c r="E26" s="291" t="s">
        <v>321</v>
      </c>
      <c r="F26" s="317">
        <v>29500</v>
      </c>
      <c r="G26" s="318">
        <v>25000</v>
      </c>
      <c r="H26" s="318">
        <v>29500</v>
      </c>
      <c r="I26" s="318">
        <f t="shared" si="1"/>
        <v>0</v>
      </c>
      <c r="J26" s="309"/>
      <c r="K26" s="308"/>
      <c r="L26" s="315"/>
      <c r="M26" s="315">
        <v>0.5</v>
      </c>
      <c r="N26" s="311"/>
      <c r="O26" s="311"/>
      <c r="P26" s="315"/>
      <c r="Q26" s="315"/>
      <c r="R26" s="314"/>
      <c r="S26" s="308"/>
      <c r="T26" s="316"/>
      <c r="U26" s="262"/>
      <c r="V26" s="262"/>
      <c r="W26" s="313" t="s">
        <v>310</v>
      </c>
      <c r="X26" s="47"/>
      <c r="Y26" s="47"/>
      <c r="Z26" s="47"/>
      <c r="AA26" s="47"/>
      <c r="AB26" s="47"/>
      <c r="AC26" s="47"/>
      <c r="AD26" s="47"/>
      <c r="AE26" s="47"/>
      <c r="AF26" s="47"/>
      <c r="AG26" s="47"/>
      <c r="AH26" s="47"/>
      <c r="AI26" s="47"/>
      <c r="AJ26" s="47"/>
      <c r="AK26" s="47"/>
      <c r="AL26" s="47"/>
      <c r="AM26" s="47"/>
      <c r="AO26" s="47"/>
      <c r="AP26" s="47"/>
      <c r="AQ26" s="47"/>
      <c r="AR26" s="47"/>
      <c r="AT26" s="50"/>
      <c r="AU26" s="50"/>
      <c r="AV26" s="51"/>
      <c r="AW26" s="50"/>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row>
    <row r="27" spans="1:77" s="48" customFormat="1" ht="30" customHeight="1">
      <c r="A27" s="308">
        <v>25</v>
      </c>
      <c r="B27" s="308" t="s">
        <v>199</v>
      </c>
      <c r="C27" s="289" t="s">
        <v>225</v>
      </c>
      <c r="D27" s="298"/>
      <c r="E27" s="291" t="s">
        <v>326</v>
      </c>
      <c r="F27" s="317">
        <v>26331.57</v>
      </c>
      <c r="G27" s="318">
        <v>22314.89</v>
      </c>
      <c r="H27" s="318">
        <v>26331.57</v>
      </c>
      <c r="I27" s="318"/>
      <c r="J27" s="309"/>
      <c r="K27" s="308"/>
      <c r="L27" s="315"/>
      <c r="M27" s="315"/>
      <c r="N27" s="311"/>
      <c r="O27" s="311"/>
      <c r="P27" s="315"/>
      <c r="Q27" s="315"/>
      <c r="R27" s="314"/>
      <c r="S27" s="308"/>
      <c r="T27" s="316"/>
      <c r="U27" s="262"/>
      <c r="V27" s="262"/>
      <c r="W27" s="313" t="s">
        <v>310</v>
      </c>
      <c r="X27" s="47"/>
      <c r="Y27" s="47"/>
      <c r="Z27" s="47"/>
      <c r="AA27" s="47"/>
      <c r="AB27" s="47"/>
      <c r="AC27" s="47"/>
      <c r="AD27" s="47"/>
      <c r="AE27" s="47"/>
      <c r="AF27" s="47"/>
      <c r="AG27" s="47"/>
      <c r="AH27" s="47"/>
      <c r="AI27" s="47"/>
      <c r="AJ27" s="47"/>
      <c r="AK27" s="47"/>
      <c r="AL27" s="47"/>
      <c r="AM27" s="47"/>
      <c r="AO27" s="47"/>
      <c r="AP27" s="47"/>
      <c r="AQ27" s="47"/>
      <c r="AR27" s="47"/>
      <c r="AT27" s="50"/>
      <c r="AU27" s="50"/>
      <c r="AV27" s="51"/>
      <c r="AW27" s="50"/>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row>
    <row r="28" spans="1:77" s="48" customFormat="1" ht="30" customHeight="1">
      <c r="A28" s="308">
        <v>26</v>
      </c>
      <c r="B28" s="308" t="s">
        <v>199</v>
      </c>
      <c r="C28" s="289" t="s">
        <v>242</v>
      </c>
      <c r="D28" s="298"/>
      <c r="E28" s="296" t="s">
        <v>302</v>
      </c>
      <c r="F28" s="317">
        <v>247800</v>
      </c>
      <c r="G28" s="318">
        <v>210000</v>
      </c>
      <c r="H28" s="318">
        <v>247800</v>
      </c>
      <c r="I28" s="318">
        <f t="shared" si="1"/>
        <v>0</v>
      </c>
      <c r="J28" s="309"/>
      <c r="K28" s="308"/>
      <c r="L28" s="315"/>
      <c r="M28" s="315"/>
      <c r="N28" s="311"/>
      <c r="O28" s="311"/>
      <c r="P28" s="402">
        <v>3.6</v>
      </c>
      <c r="Q28" s="315"/>
      <c r="R28" s="314"/>
      <c r="S28" s="308"/>
      <c r="T28" s="316"/>
      <c r="U28" s="262"/>
      <c r="V28" s="262"/>
      <c r="W28" s="313" t="s">
        <v>310</v>
      </c>
      <c r="X28" s="47"/>
      <c r="Y28" s="47"/>
      <c r="Z28" s="47"/>
      <c r="AA28" s="47"/>
      <c r="AB28" s="47"/>
      <c r="AC28" s="47"/>
      <c r="AD28" s="47"/>
      <c r="AE28" s="47"/>
      <c r="AF28" s="47"/>
      <c r="AG28" s="47"/>
      <c r="AH28" s="47"/>
      <c r="AI28" s="47"/>
      <c r="AJ28" s="47"/>
      <c r="AK28" s="47"/>
      <c r="AL28" s="47"/>
      <c r="AM28" s="47"/>
      <c r="AN28" s="47"/>
      <c r="AO28" s="47"/>
      <c r="AP28" s="47"/>
      <c r="AQ28" s="47"/>
      <c r="AR28" s="47"/>
      <c r="AT28" s="50"/>
      <c r="AU28" s="50"/>
      <c r="AV28" s="51"/>
      <c r="AW28" s="50"/>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row>
    <row r="29" spans="1:77" s="48" customFormat="1" ht="30" customHeight="1">
      <c r="A29" s="308">
        <v>27</v>
      </c>
      <c r="B29" s="308" t="s">
        <v>199</v>
      </c>
      <c r="C29" s="289" t="s">
        <v>242</v>
      </c>
      <c r="D29" s="298"/>
      <c r="E29" s="296" t="s">
        <v>303</v>
      </c>
      <c r="F29" s="317">
        <v>333940</v>
      </c>
      <c r="G29" s="318">
        <v>283000</v>
      </c>
      <c r="H29" s="318">
        <v>333940</v>
      </c>
      <c r="I29" s="318">
        <f t="shared" si="1"/>
        <v>0</v>
      </c>
      <c r="J29" s="309"/>
      <c r="K29" s="308"/>
      <c r="L29" s="315"/>
      <c r="M29" s="315"/>
      <c r="N29" s="311"/>
      <c r="O29" s="311"/>
      <c r="P29" s="402">
        <v>4.8</v>
      </c>
      <c r="Q29" s="315"/>
      <c r="R29" s="314"/>
      <c r="S29" s="308"/>
      <c r="T29" s="316"/>
      <c r="U29" s="262"/>
      <c r="V29" s="262"/>
      <c r="W29" s="313" t="s">
        <v>310</v>
      </c>
      <c r="X29" s="47"/>
      <c r="Y29" s="47"/>
      <c r="Z29" s="47"/>
      <c r="AA29" s="47"/>
      <c r="AB29" s="47"/>
      <c r="AC29" s="47"/>
      <c r="AD29" s="47"/>
      <c r="AE29" s="47"/>
      <c r="AF29" s="47"/>
      <c r="AG29" s="47"/>
      <c r="AH29" s="47"/>
      <c r="AI29" s="47"/>
      <c r="AJ29" s="47"/>
      <c r="AK29" s="47"/>
      <c r="AL29" s="47"/>
      <c r="AM29" s="47"/>
      <c r="AN29" s="47"/>
      <c r="AO29" s="47"/>
      <c r="AP29" s="47"/>
      <c r="AQ29" s="47"/>
      <c r="AR29" s="47"/>
      <c r="AT29" s="50"/>
      <c r="AU29" s="50"/>
      <c r="AV29" s="51"/>
      <c r="AW29" s="50"/>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row>
    <row r="30" spans="1:77" s="48" customFormat="1" ht="30" customHeight="1">
      <c r="A30" s="308">
        <v>28</v>
      </c>
      <c r="B30" s="308" t="s">
        <v>199</v>
      </c>
      <c r="C30" s="289" t="s">
        <v>242</v>
      </c>
      <c r="D30" s="296"/>
      <c r="E30" s="296" t="s">
        <v>312</v>
      </c>
      <c r="F30" s="317">
        <v>391832.7</v>
      </c>
      <c r="G30" s="318">
        <v>328415</v>
      </c>
      <c r="H30" s="318">
        <v>387530</v>
      </c>
      <c r="I30" s="318">
        <f>F30-H30</f>
        <v>4302.7000000000116</v>
      </c>
      <c r="J30" s="309"/>
      <c r="K30" s="308"/>
      <c r="L30" s="315"/>
      <c r="M30" s="315"/>
      <c r="N30" s="311"/>
      <c r="O30" s="311"/>
      <c r="P30" s="402"/>
      <c r="Q30" s="315">
        <v>3</v>
      </c>
      <c r="R30" s="314"/>
      <c r="S30" s="308"/>
      <c r="T30" s="316"/>
      <c r="U30" s="262"/>
      <c r="V30" s="262"/>
      <c r="W30" s="313" t="s">
        <v>310</v>
      </c>
      <c r="X30" s="47"/>
      <c r="Y30" s="47"/>
      <c r="Z30" s="47"/>
      <c r="AA30" s="47"/>
      <c r="AB30" s="47"/>
      <c r="AC30" s="47"/>
      <c r="AD30" s="47"/>
      <c r="AE30" s="47"/>
      <c r="AF30" s="47"/>
      <c r="AG30" s="47"/>
      <c r="AH30" s="47"/>
      <c r="AI30" s="47"/>
      <c r="AJ30" s="47"/>
      <c r="AK30" s="47"/>
      <c r="AL30" s="47"/>
      <c r="AM30" s="47"/>
      <c r="AN30" s="47"/>
      <c r="AO30" s="47"/>
      <c r="AP30" s="47"/>
      <c r="AQ30" s="47"/>
      <c r="AR30" s="47"/>
      <c r="AT30" s="50"/>
      <c r="AU30" s="50"/>
      <c r="AV30" s="51"/>
      <c r="AW30" s="50"/>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row>
    <row r="31" spans="1:77" s="48" customFormat="1" ht="30" customHeight="1">
      <c r="A31" s="308">
        <v>29</v>
      </c>
      <c r="B31" s="308" t="s">
        <v>199</v>
      </c>
      <c r="C31" s="295" t="s">
        <v>249</v>
      </c>
      <c r="D31" s="296"/>
      <c r="E31" s="296" t="s">
        <v>306</v>
      </c>
      <c r="F31" s="317">
        <v>219661</v>
      </c>
      <c r="G31" s="596">
        <v>270751</v>
      </c>
      <c r="H31" s="596">
        <v>319486.18</v>
      </c>
      <c r="I31" s="596">
        <f>F31+F32-H31</f>
        <v>174.82000000000698</v>
      </c>
      <c r="J31" s="309"/>
      <c r="K31" s="308"/>
      <c r="L31" s="315"/>
      <c r="M31" s="315"/>
      <c r="N31" s="311">
        <v>6</v>
      </c>
      <c r="O31" s="311"/>
      <c r="P31" s="402"/>
      <c r="Q31" s="315"/>
      <c r="R31" s="314"/>
      <c r="S31" s="308"/>
      <c r="T31" s="316"/>
      <c r="U31" s="262"/>
      <c r="V31" s="262"/>
      <c r="W31" s="313" t="s">
        <v>310</v>
      </c>
      <c r="X31" s="47"/>
      <c r="Y31" s="47"/>
      <c r="Z31" s="47"/>
      <c r="AA31" s="47"/>
      <c r="AB31" s="47"/>
      <c r="AC31" s="47"/>
      <c r="AD31" s="47"/>
      <c r="AE31" s="47"/>
      <c r="AF31" s="47"/>
      <c r="AG31" s="47"/>
      <c r="AH31" s="47"/>
      <c r="AI31" s="47"/>
      <c r="AJ31" s="47"/>
      <c r="AK31" s="47"/>
      <c r="AL31" s="47"/>
      <c r="AM31" s="47"/>
      <c r="AN31" s="47"/>
      <c r="AO31" s="47"/>
      <c r="AP31" s="47"/>
      <c r="AQ31" s="47"/>
      <c r="AR31" s="47"/>
      <c r="AT31" s="50"/>
      <c r="AU31" s="50"/>
      <c r="AV31" s="51"/>
      <c r="AW31" s="50"/>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row>
    <row r="32" spans="1:77" s="48" customFormat="1" ht="30" customHeight="1">
      <c r="A32" s="308">
        <v>30</v>
      </c>
      <c r="B32" s="308" t="s">
        <v>199</v>
      </c>
      <c r="C32" s="295" t="s">
        <v>249</v>
      </c>
      <c r="D32" s="296"/>
      <c r="E32" s="296" t="s">
        <v>308</v>
      </c>
      <c r="F32" s="317">
        <v>100000</v>
      </c>
      <c r="G32" s="596"/>
      <c r="H32" s="596"/>
      <c r="I32" s="596"/>
      <c r="J32" s="309"/>
      <c r="K32" s="308"/>
      <c r="L32" s="315"/>
      <c r="M32" s="315"/>
      <c r="N32" s="314">
        <v>1.2</v>
      </c>
      <c r="O32" s="311"/>
      <c r="P32" s="402"/>
      <c r="Q32" s="315"/>
      <c r="R32" s="314"/>
      <c r="S32" s="308"/>
      <c r="T32" s="316"/>
      <c r="U32" s="262"/>
      <c r="V32" s="262"/>
      <c r="W32" s="313" t="s">
        <v>310</v>
      </c>
      <c r="X32" s="47"/>
      <c r="Y32" s="47"/>
      <c r="Z32" s="47"/>
      <c r="AA32" s="47"/>
      <c r="AB32" s="47"/>
      <c r="AC32" s="47"/>
      <c r="AD32" s="47"/>
      <c r="AE32" s="47"/>
      <c r="AF32" s="47"/>
      <c r="AG32" s="47"/>
      <c r="AH32" s="47"/>
      <c r="AI32" s="47"/>
      <c r="AJ32" s="47"/>
      <c r="AK32" s="47"/>
      <c r="AL32" s="47"/>
      <c r="AM32" s="47"/>
      <c r="AN32" s="47"/>
      <c r="AO32" s="47"/>
      <c r="AP32" s="47"/>
      <c r="AQ32" s="47"/>
      <c r="AR32" s="47"/>
      <c r="AT32" s="50"/>
      <c r="AU32" s="50"/>
      <c r="AV32" s="51"/>
      <c r="AW32" s="50"/>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row>
    <row r="33" spans="1:77" s="48" customFormat="1" ht="30" customHeight="1">
      <c r="A33" s="308">
        <v>31</v>
      </c>
      <c r="B33" s="308" t="s">
        <v>199</v>
      </c>
      <c r="C33" s="295" t="s">
        <v>249</v>
      </c>
      <c r="D33" s="293"/>
      <c r="E33" s="296" t="s">
        <v>309</v>
      </c>
      <c r="F33" s="317">
        <v>481390.51</v>
      </c>
      <c r="G33" s="318">
        <v>407851</v>
      </c>
      <c r="H33" s="318">
        <v>481264.18</v>
      </c>
      <c r="I33" s="318">
        <f>F33-H33</f>
        <v>126.3300000000163</v>
      </c>
      <c r="J33" s="309"/>
      <c r="K33" s="308"/>
      <c r="L33" s="315"/>
      <c r="M33" s="315"/>
      <c r="N33" s="311"/>
      <c r="O33" s="311"/>
      <c r="P33" s="402">
        <v>8.7799999999999994</v>
      </c>
      <c r="Q33" s="315"/>
      <c r="R33" s="314"/>
      <c r="S33" s="308"/>
      <c r="T33" s="316"/>
      <c r="U33" s="262"/>
      <c r="V33" s="262"/>
      <c r="W33" s="313" t="s">
        <v>310</v>
      </c>
      <c r="X33" s="47"/>
      <c r="Y33" s="47"/>
      <c r="Z33" s="47"/>
      <c r="AA33" s="47"/>
      <c r="AB33" s="47"/>
      <c r="AC33" s="47"/>
      <c r="AD33" s="47"/>
      <c r="AE33" s="47"/>
      <c r="AF33" s="47"/>
      <c r="AG33" s="47"/>
      <c r="AH33" s="47"/>
      <c r="AI33" s="47"/>
      <c r="AJ33" s="47"/>
      <c r="AK33" s="47"/>
      <c r="AL33" s="47"/>
      <c r="AM33" s="47"/>
      <c r="AN33" s="47"/>
      <c r="AO33" s="47"/>
      <c r="AP33" s="47"/>
      <c r="AQ33" s="47"/>
      <c r="AR33" s="47"/>
      <c r="AT33" s="50"/>
      <c r="AU33" s="50"/>
      <c r="AV33" s="51"/>
      <c r="AW33" s="50"/>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row>
    <row r="34" spans="1:77" s="48" customFormat="1" ht="30" customHeight="1">
      <c r="A34" s="308">
        <v>32</v>
      </c>
      <c r="B34" s="308" t="s">
        <v>199</v>
      </c>
      <c r="C34" s="295" t="s">
        <v>249</v>
      </c>
      <c r="D34" s="293"/>
      <c r="E34" s="296" t="s">
        <v>319</v>
      </c>
      <c r="F34" s="317">
        <v>50000</v>
      </c>
      <c r="G34" s="318">
        <v>42300</v>
      </c>
      <c r="H34" s="318">
        <v>49914</v>
      </c>
      <c r="I34" s="318">
        <f>F34-H34</f>
        <v>86</v>
      </c>
      <c r="J34" s="309"/>
      <c r="K34" s="308"/>
      <c r="L34" s="315"/>
      <c r="M34" s="315"/>
      <c r="N34" s="311"/>
      <c r="O34" s="311"/>
      <c r="P34" s="402"/>
      <c r="Q34" s="315"/>
      <c r="R34" s="314"/>
      <c r="S34" s="308"/>
      <c r="T34" s="316"/>
      <c r="U34" s="262">
        <v>205</v>
      </c>
      <c r="V34" s="262"/>
      <c r="W34" s="313" t="s">
        <v>310</v>
      </c>
      <c r="X34" s="47"/>
      <c r="Y34" s="47"/>
      <c r="Z34" s="47"/>
      <c r="AA34" s="47"/>
      <c r="AB34" s="47"/>
      <c r="AC34" s="47"/>
      <c r="AD34" s="47"/>
      <c r="AE34" s="47"/>
      <c r="AF34" s="47"/>
      <c r="AG34" s="47"/>
      <c r="AH34" s="47"/>
      <c r="AI34" s="47"/>
      <c r="AJ34" s="47"/>
      <c r="AK34" s="47"/>
      <c r="AL34" s="47"/>
      <c r="AM34" s="47"/>
      <c r="AN34" s="47"/>
      <c r="AO34" s="47"/>
      <c r="AP34" s="47"/>
      <c r="AQ34" s="47"/>
      <c r="AR34" s="47"/>
      <c r="AT34" s="50"/>
      <c r="AU34" s="50"/>
      <c r="AV34" s="51"/>
      <c r="AW34" s="50"/>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row>
    <row r="35" spans="1:77" s="48" customFormat="1" ht="30" customHeight="1">
      <c r="A35" s="308">
        <v>33</v>
      </c>
      <c r="B35" s="308" t="s">
        <v>199</v>
      </c>
      <c r="C35" s="295" t="s">
        <v>249</v>
      </c>
      <c r="D35" s="293"/>
      <c r="E35" s="296" t="s">
        <v>313</v>
      </c>
      <c r="F35" s="317">
        <v>40229.800000000003</v>
      </c>
      <c r="G35" s="318">
        <v>34040</v>
      </c>
      <c r="H35" s="318">
        <v>40167.199999999997</v>
      </c>
      <c r="I35" s="318">
        <f>F35-H35</f>
        <v>62.600000000005821</v>
      </c>
      <c r="J35" s="309"/>
      <c r="K35" s="308"/>
      <c r="L35" s="315"/>
      <c r="M35" s="315"/>
      <c r="N35" s="311"/>
      <c r="O35" s="311"/>
      <c r="P35" s="402">
        <v>0.72</v>
      </c>
      <c r="Q35" s="315"/>
      <c r="R35" s="314"/>
      <c r="S35" s="308"/>
      <c r="T35" s="316"/>
      <c r="U35" s="262"/>
      <c r="V35" s="262"/>
      <c r="W35" s="313" t="s">
        <v>310</v>
      </c>
      <c r="X35" s="47"/>
      <c r="Y35" s="47"/>
      <c r="Z35" s="47"/>
      <c r="AA35" s="47"/>
      <c r="AB35" s="47"/>
      <c r="AC35" s="47"/>
      <c r="AD35" s="47"/>
      <c r="AE35" s="47"/>
      <c r="AF35" s="47"/>
      <c r="AG35" s="47"/>
      <c r="AH35" s="47"/>
      <c r="AI35" s="47"/>
      <c r="AJ35" s="47"/>
      <c r="AK35" s="47"/>
      <c r="AL35" s="47"/>
      <c r="AM35" s="47"/>
      <c r="AN35" s="47"/>
      <c r="AO35" s="47"/>
      <c r="AP35" s="47"/>
      <c r="AQ35" s="47"/>
      <c r="AR35" s="47"/>
      <c r="AT35" s="50"/>
      <c r="AU35" s="50"/>
      <c r="AV35" s="51"/>
      <c r="AW35" s="50"/>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row>
    <row r="36" spans="1:77" s="48" customFormat="1" ht="30" customHeight="1">
      <c r="A36" s="308">
        <v>34</v>
      </c>
      <c r="B36" s="308" t="s">
        <v>199</v>
      </c>
      <c r="C36" s="295" t="s">
        <v>253</v>
      </c>
      <c r="D36" s="293"/>
      <c r="E36" s="296" t="s">
        <v>258</v>
      </c>
      <c r="F36" s="317">
        <v>100000</v>
      </c>
      <c r="G36" s="596">
        <v>578540.22</v>
      </c>
      <c r="H36" s="596">
        <v>682677.46</v>
      </c>
      <c r="I36" s="596">
        <f>F36+F37+F38+F39-H36</f>
        <v>62322.540000000037</v>
      </c>
      <c r="J36" s="309"/>
      <c r="K36" s="308"/>
      <c r="L36" s="312"/>
      <c r="M36" s="312"/>
      <c r="N36" s="321">
        <v>0.25</v>
      </c>
      <c r="O36" s="311"/>
      <c r="P36" s="312"/>
      <c r="Q36" s="312"/>
      <c r="R36" s="314"/>
      <c r="S36" s="308"/>
      <c r="T36" s="316"/>
      <c r="U36" s="262"/>
      <c r="V36" s="262"/>
      <c r="W36" s="313" t="s">
        <v>310</v>
      </c>
      <c r="X36" s="47"/>
      <c r="Y36" s="47"/>
      <c r="Z36" s="47"/>
      <c r="AA36" s="47"/>
      <c r="AB36" s="47"/>
      <c r="AC36" s="47"/>
      <c r="AD36" s="47"/>
      <c r="AE36" s="47"/>
      <c r="AF36" s="47"/>
      <c r="AG36" s="47"/>
      <c r="AH36" s="47"/>
      <c r="AI36" s="47"/>
      <c r="AJ36" s="47"/>
      <c r="AK36" s="47"/>
      <c r="AL36" s="47"/>
      <c r="AM36" s="47"/>
      <c r="AN36" s="47"/>
      <c r="AO36" s="47"/>
      <c r="AP36" s="47"/>
      <c r="AQ36" s="47"/>
      <c r="AR36" s="47"/>
      <c r="AT36" s="50"/>
      <c r="AU36" s="50"/>
      <c r="AV36" s="51"/>
      <c r="AW36" s="50"/>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row>
    <row r="37" spans="1:77" s="48" customFormat="1" ht="30" customHeight="1">
      <c r="A37" s="308">
        <v>35</v>
      </c>
      <c r="B37" s="308" t="s">
        <v>199</v>
      </c>
      <c r="C37" s="295" t="s">
        <v>253</v>
      </c>
      <c r="D37" s="293"/>
      <c r="E37" s="296" t="s">
        <v>257</v>
      </c>
      <c r="F37" s="317">
        <v>320000</v>
      </c>
      <c r="G37" s="596"/>
      <c r="H37" s="596"/>
      <c r="I37" s="596"/>
      <c r="J37" s="309"/>
      <c r="K37" s="308"/>
      <c r="L37" s="315"/>
      <c r="M37" s="315"/>
      <c r="N37" s="321">
        <v>0.7</v>
      </c>
      <c r="O37" s="311"/>
      <c r="P37" s="315"/>
      <c r="Q37" s="315"/>
      <c r="R37" s="314"/>
      <c r="S37" s="308"/>
      <c r="T37" s="316"/>
      <c r="U37" s="262"/>
      <c r="V37" s="262"/>
      <c r="W37" s="313" t="s">
        <v>310</v>
      </c>
      <c r="X37" s="47"/>
      <c r="Y37" s="47"/>
      <c r="Z37" s="47"/>
      <c r="AA37" s="47"/>
      <c r="AB37" s="47"/>
      <c r="AC37" s="47"/>
      <c r="AD37" s="47"/>
      <c r="AE37" s="47"/>
      <c r="AF37" s="47"/>
      <c r="AG37" s="47"/>
      <c r="AH37" s="47"/>
      <c r="AI37" s="47"/>
      <c r="AJ37" s="47"/>
      <c r="AK37" s="47"/>
      <c r="AL37" s="47"/>
      <c r="AM37" s="47"/>
      <c r="AN37" s="47"/>
      <c r="AO37" s="47"/>
      <c r="AP37" s="47"/>
      <c r="AQ37" s="47"/>
      <c r="AR37" s="47"/>
      <c r="AT37" s="50"/>
      <c r="AU37" s="50"/>
      <c r="AV37" s="51"/>
      <c r="AW37" s="50"/>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row>
    <row r="38" spans="1:77" s="48" customFormat="1" ht="30" customHeight="1">
      <c r="A38" s="308">
        <v>36</v>
      </c>
      <c r="B38" s="308" t="s">
        <v>199</v>
      </c>
      <c r="C38" s="295" t="s">
        <v>253</v>
      </c>
      <c r="D38" s="293"/>
      <c r="E38" s="296" t="s">
        <v>259</v>
      </c>
      <c r="F38" s="317">
        <v>120000</v>
      </c>
      <c r="G38" s="596"/>
      <c r="H38" s="596"/>
      <c r="I38" s="596"/>
      <c r="J38" s="309"/>
      <c r="K38" s="308"/>
      <c r="L38" s="315"/>
      <c r="M38" s="315"/>
      <c r="N38" s="321">
        <v>0.25</v>
      </c>
      <c r="O38" s="311"/>
      <c r="P38" s="315"/>
      <c r="Q38" s="315"/>
      <c r="R38" s="314"/>
      <c r="S38" s="308"/>
      <c r="T38" s="312"/>
      <c r="U38" s="295"/>
      <c r="V38" s="295"/>
      <c r="W38" s="313" t="s">
        <v>310</v>
      </c>
      <c r="X38" s="47"/>
      <c r="Y38" s="47"/>
      <c r="Z38" s="47"/>
      <c r="AA38" s="47"/>
      <c r="AB38" s="47"/>
      <c r="AC38" s="47"/>
      <c r="AD38" s="47"/>
      <c r="AE38" s="47"/>
      <c r="AF38" s="47"/>
      <c r="AG38" s="47"/>
      <c r="AH38" s="47"/>
      <c r="AI38" s="47"/>
      <c r="AJ38" s="47"/>
      <c r="AK38" s="47"/>
      <c r="AL38" s="47"/>
      <c r="AM38" s="47"/>
      <c r="AN38" s="47"/>
      <c r="AO38" s="47"/>
      <c r="AP38" s="47"/>
      <c r="AQ38" s="47"/>
      <c r="AR38" s="47"/>
      <c r="AT38" s="50"/>
      <c r="AU38" s="50"/>
      <c r="AV38" s="51"/>
      <c r="AW38" s="50"/>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row>
    <row r="39" spans="1:77" s="48" customFormat="1" ht="30" customHeight="1">
      <c r="A39" s="308">
        <v>37</v>
      </c>
      <c r="B39" s="308" t="s">
        <v>199</v>
      </c>
      <c r="C39" s="295" t="s">
        <v>253</v>
      </c>
      <c r="D39" s="293"/>
      <c r="E39" s="296" t="s">
        <v>280</v>
      </c>
      <c r="F39" s="317">
        <v>205000</v>
      </c>
      <c r="G39" s="596"/>
      <c r="H39" s="596"/>
      <c r="I39" s="596"/>
      <c r="J39" s="309"/>
      <c r="K39" s="308"/>
      <c r="L39" s="315"/>
      <c r="M39" s="315"/>
      <c r="N39" s="321">
        <v>0.45</v>
      </c>
      <c r="O39" s="311"/>
      <c r="P39" s="315"/>
      <c r="Q39" s="315"/>
      <c r="R39" s="314"/>
      <c r="S39" s="308"/>
      <c r="T39" s="316"/>
      <c r="U39" s="262"/>
      <c r="V39" s="262"/>
      <c r="W39" s="313" t="s">
        <v>310</v>
      </c>
      <c r="X39" s="47"/>
      <c r="Y39" s="47"/>
      <c r="Z39" s="47"/>
      <c r="AA39" s="47"/>
      <c r="AB39" s="47"/>
      <c r="AC39" s="47"/>
      <c r="AD39" s="47"/>
      <c r="AE39" s="47"/>
      <c r="AF39" s="47"/>
      <c r="AG39" s="47"/>
      <c r="AH39" s="47"/>
      <c r="AI39" s="47"/>
      <c r="AJ39" s="47"/>
      <c r="AK39" s="47"/>
      <c r="AL39" s="47"/>
      <c r="AM39" s="47"/>
      <c r="AN39" s="47"/>
      <c r="AO39" s="47"/>
      <c r="AP39" s="47"/>
      <c r="AQ39" s="47"/>
      <c r="AR39" s="47"/>
      <c r="AT39" s="50"/>
      <c r="AU39" s="50"/>
      <c r="AV39" s="51"/>
      <c r="AW39" s="50"/>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row>
    <row r="40" spans="1:77" s="48" customFormat="1" ht="30" customHeight="1">
      <c r="A40" s="308">
        <v>38</v>
      </c>
      <c r="B40" s="308" t="s">
        <v>199</v>
      </c>
      <c r="C40" s="295" t="s">
        <v>253</v>
      </c>
      <c r="D40" s="293"/>
      <c r="E40" s="296" t="s">
        <v>286</v>
      </c>
      <c r="F40" s="317">
        <v>263000</v>
      </c>
      <c r="G40" s="596">
        <v>415000</v>
      </c>
      <c r="H40" s="596">
        <v>598579.56000000006</v>
      </c>
      <c r="I40" s="596">
        <f>F40+F41+F42-H40</f>
        <v>19420.439999999944</v>
      </c>
      <c r="J40" s="309"/>
      <c r="K40" s="308"/>
      <c r="L40" s="315"/>
      <c r="M40" s="315"/>
      <c r="N40" s="314">
        <v>0.2</v>
      </c>
      <c r="O40" s="311"/>
      <c r="P40" s="315"/>
      <c r="Q40" s="315"/>
      <c r="R40" s="314"/>
      <c r="S40" s="308"/>
      <c r="T40" s="316"/>
      <c r="U40" s="262"/>
      <c r="V40" s="262"/>
      <c r="W40" s="313" t="s">
        <v>310</v>
      </c>
      <c r="X40" s="47"/>
      <c r="Y40" s="47"/>
      <c r="Z40" s="47"/>
      <c r="AA40" s="47"/>
      <c r="AB40" s="47"/>
      <c r="AC40" s="47"/>
      <c r="AD40" s="47"/>
      <c r="AE40" s="47"/>
      <c r="AF40" s="47"/>
      <c r="AG40" s="47"/>
      <c r="AH40" s="47"/>
      <c r="AI40" s="47"/>
      <c r="AJ40" s="47"/>
      <c r="AK40" s="47"/>
      <c r="AL40" s="47"/>
      <c r="AM40" s="47"/>
      <c r="AN40" s="47"/>
      <c r="AO40" s="47"/>
      <c r="AP40" s="47"/>
      <c r="AQ40" s="47"/>
      <c r="AR40" s="47"/>
      <c r="AT40" s="50"/>
      <c r="AU40" s="50"/>
      <c r="AV40" s="51"/>
      <c r="AW40" s="50"/>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row>
    <row r="41" spans="1:77" s="48" customFormat="1" ht="30" customHeight="1">
      <c r="A41" s="308">
        <v>39</v>
      </c>
      <c r="B41" s="308" t="s">
        <v>199</v>
      </c>
      <c r="C41" s="295" t="s">
        <v>253</v>
      </c>
      <c r="D41" s="293"/>
      <c r="E41" s="296" t="s">
        <v>260</v>
      </c>
      <c r="F41" s="317">
        <v>205000</v>
      </c>
      <c r="G41" s="596"/>
      <c r="H41" s="596"/>
      <c r="I41" s="596"/>
      <c r="J41" s="309"/>
      <c r="K41" s="308"/>
      <c r="L41" s="315"/>
      <c r="M41" s="315"/>
      <c r="N41" s="311"/>
      <c r="O41" s="311"/>
      <c r="P41" s="597">
        <v>4.3250000000000002</v>
      </c>
      <c r="Q41" s="315"/>
      <c r="R41" s="314"/>
      <c r="S41" s="308"/>
      <c r="T41" s="316"/>
      <c r="U41" s="262"/>
      <c r="V41" s="262"/>
      <c r="W41" s="313" t="s">
        <v>310</v>
      </c>
      <c r="X41" s="47"/>
      <c r="Y41" s="47"/>
      <c r="Z41" s="47"/>
      <c r="AA41" s="47"/>
      <c r="AB41" s="47"/>
      <c r="AC41" s="47"/>
      <c r="AD41" s="47"/>
      <c r="AE41" s="47"/>
      <c r="AF41" s="47"/>
      <c r="AG41" s="47"/>
      <c r="AH41" s="47"/>
      <c r="AI41" s="47"/>
      <c r="AJ41" s="47"/>
      <c r="AK41" s="47"/>
      <c r="AL41" s="47"/>
      <c r="AM41" s="47"/>
      <c r="AN41" s="47"/>
      <c r="AO41" s="47"/>
      <c r="AP41" s="47"/>
      <c r="AQ41" s="47"/>
      <c r="AR41" s="47"/>
      <c r="AT41" s="50"/>
      <c r="AU41" s="50"/>
      <c r="AV41" s="51"/>
      <c r="AW41" s="50"/>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row>
    <row r="42" spans="1:77" s="48" customFormat="1" ht="30" customHeight="1">
      <c r="A42" s="308">
        <v>40</v>
      </c>
      <c r="B42" s="308" t="s">
        <v>199</v>
      </c>
      <c r="C42" s="295" t="s">
        <v>253</v>
      </c>
      <c r="D42" s="293"/>
      <c r="E42" s="296" t="s">
        <v>262</v>
      </c>
      <c r="F42" s="317">
        <v>150000</v>
      </c>
      <c r="G42" s="596"/>
      <c r="H42" s="596"/>
      <c r="I42" s="596"/>
      <c r="J42" s="309"/>
      <c r="K42" s="308"/>
      <c r="L42" s="312"/>
      <c r="M42" s="312"/>
      <c r="N42" s="311"/>
      <c r="O42" s="311"/>
      <c r="P42" s="598"/>
      <c r="Q42" s="312"/>
      <c r="R42" s="314"/>
      <c r="S42" s="308"/>
      <c r="T42" s="316"/>
      <c r="U42" s="262"/>
      <c r="V42" s="262"/>
      <c r="W42" s="313" t="s">
        <v>310</v>
      </c>
      <c r="X42" s="47"/>
      <c r="Y42" s="47"/>
      <c r="Z42" s="47"/>
      <c r="AA42" s="47"/>
      <c r="AB42" s="47"/>
      <c r="AC42" s="47"/>
      <c r="AD42" s="47"/>
      <c r="AE42" s="47"/>
      <c r="AF42" s="47"/>
      <c r="AG42" s="47"/>
      <c r="AH42" s="47"/>
      <c r="AI42" s="47"/>
      <c r="AJ42" s="47"/>
      <c r="AK42" s="47"/>
      <c r="AL42" s="47"/>
      <c r="AM42" s="47"/>
      <c r="AN42" s="47"/>
      <c r="AO42" s="47"/>
      <c r="AP42" s="47"/>
      <c r="AQ42" s="47"/>
      <c r="AR42" s="47"/>
      <c r="AT42" s="50"/>
      <c r="AU42" s="50"/>
      <c r="AV42" s="51"/>
      <c r="AW42" s="50"/>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row>
    <row r="43" spans="1:77" s="77" customFormat="1" ht="30" customHeight="1">
      <c r="A43" s="591" t="s">
        <v>9</v>
      </c>
      <c r="B43" s="592"/>
      <c r="C43" s="592"/>
      <c r="D43" s="592"/>
      <c r="E43" s="593"/>
      <c r="F43" s="330">
        <f>SUM(F3:F42)</f>
        <v>15339564.15</v>
      </c>
      <c r="G43" s="330">
        <f>SUM(G3:G42)</f>
        <v>12794099.420000002</v>
      </c>
      <c r="H43" s="330">
        <f>SUM(H3:H42)</f>
        <v>15169185.389999999</v>
      </c>
      <c r="I43" s="330">
        <f>SUM(I3:I42)</f>
        <v>170378.7600000001</v>
      </c>
      <c r="J43" s="276">
        <f>SUM(J12:J42)</f>
        <v>0</v>
      </c>
      <c r="K43" s="276">
        <f>SUM(K12:K42)</f>
        <v>0</v>
      </c>
      <c r="L43" s="276">
        <f>SUM(L12:L42)</f>
        <v>0</v>
      </c>
      <c r="M43" s="276">
        <f>SUM(M12:M42)</f>
        <v>1.5</v>
      </c>
      <c r="N43" s="276">
        <f>SUM(N12:N42)</f>
        <v>9.0499999999999989</v>
      </c>
      <c r="O43" s="276"/>
      <c r="P43" s="403">
        <f>SUM(P12:P42)</f>
        <v>55.461000000000006</v>
      </c>
      <c r="Q43" s="276">
        <f t="shared" ref="Q43:V43" si="2">SUM(Q3:Q42)</f>
        <v>6</v>
      </c>
      <c r="R43" s="276">
        <f t="shared" si="2"/>
        <v>36.5</v>
      </c>
      <c r="S43" s="276">
        <f t="shared" si="2"/>
        <v>0</v>
      </c>
      <c r="T43" s="276">
        <f t="shared" si="2"/>
        <v>575</v>
      </c>
      <c r="U43" s="276">
        <f t="shared" si="2"/>
        <v>205</v>
      </c>
      <c r="V43" s="276">
        <f t="shared" si="2"/>
        <v>0</v>
      </c>
      <c r="W43" s="307"/>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6"/>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row>
    <row r="44" spans="1:77" s="38" customFormat="1" ht="30" customHeight="1">
      <c r="B44" s="54"/>
      <c r="C44" s="55"/>
      <c r="D44" s="53"/>
      <c r="E44" s="56"/>
      <c r="F44" s="57"/>
      <c r="G44" s="57"/>
      <c r="H44" s="58"/>
      <c r="I44" s="56"/>
      <c r="J44" s="640" t="s">
        <v>109</v>
      </c>
      <c r="K44" s="641" t="s">
        <v>110</v>
      </c>
      <c r="L44" s="641" t="s">
        <v>111</v>
      </c>
      <c r="M44" s="331" t="s">
        <v>112</v>
      </c>
      <c r="N44" s="332" t="s">
        <v>149</v>
      </c>
      <c r="O44" s="332" t="s">
        <v>151</v>
      </c>
      <c r="P44" s="332" t="s">
        <v>166</v>
      </c>
      <c r="Q44" s="332" t="s">
        <v>127</v>
      </c>
      <c r="R44" s="331" t="s">
        <v>113</v>
      </c>
      <c r="S44" s="331" t="s">
        <v>114</v>
      </c>
      <c r="T44" s="331" t="s">
        <v>115</v>
      </c>
      <c r="U44" s="595" t="s">
        <v>116</v>
      </c>
      <c r="V44" s="595"/>
      <c r="W44" s="300"/>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52"/>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row>
    <row r="45" spans="1:77" s="38" customFormat="1" ht="30" customHeight="1">
      <c r="B45" s="54"/>
      <c r="C45" s="55"/>
      <c r="D45" s="53"/>
      <c r="E45" s="56"/>
      <c r="F45" s="57"/>
      <c r="G45" s="57"/>
      <c r="H45" s="58"/>
      <c r="I45" s="56"/>
      <c r="J45" s="53"/>
      <c r="K45" s="56"/>
      <c r="L45" s="56"/>
      <c r="M45" s="56"/>
      <c r="N45" s="59"/>
      <c r="O45" s="59"/>
      <c r="P45" s="59"/>
      <c r="Q45" s="59"/>
      <c r="R45" s="60"/>
      <c r="W45" s="300"/>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52"/>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row>
    <row r="46" spans="1:77" s="38" customFormat="1" ht="30" customHeight="1">
      <c r="B46" s="54"/>
      <c r="C46" s="55"/>
      <c r="D46" s="53"/>
      <c r="E46" s="56"/>
      <c r="F46" s="57"/>
      <c r="G46" s="57"/>
      <c r="H46" s="58"/>
      <c r="I46" s="56"/>
      <c r="J46" s="53"/>
      <c r="K46" s="56"/>
      <c r="L46" s="56"/>
      <c r="M46" s="56"/>
      <c r="N46" s="59"/>
      <c r="O46" s="59"/>
      <c r="P46" s="59"/>
      <c r="Q46" s="59"/>
      <c r="R46" s="60"/>
      <c r="W46" s="300"/>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52"/>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row>
    <row r="47" spans="1:77" s="38" customFormat="1" ht="30" customHeight="1">
      <c r="B47" s="54"/>
      <c r="C47" s="55"/>
      <c r="D47" s="53"/>
      <c r="E47" s="56"/>
      <c r="F47" s="57"/>
      <c r="G47" s="57"/>
      <c r="H47" s="58"/>
      <c r="I47" s="56"/>
      <c r="J47" s="53"/>
      <c r="K47" s="56"/>
      <c r="L47" s="56"/>
      <c r="M47" s="56"/>
      <c r="N47" s="59"/>
      <c r="O47" s="59"/>
      <c r="P47" s="59"/>
      <c r="Q47" s="59"/>
      <c r="R47" s="60"/>
      <c r="W47" s="300"/>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52"/>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row>
    <row r="48" spans="1:77" s="38" customFormat="1" ht="30" customHeight="1">
      <c r="B48" s="54"/>
      <c r="C48" s="55"/>
      <c r="D48" s="53"/>
      <c r="E48" s="56"/>
      <c r="F48" s="57"/>
      <c r="G48" s="57"/>
      <c r="H48" s="58"/>
      <c r="I48" s="56"/>
      <c r="J48" s="53"/>
      <c r="K48" s="56"/>
      <c r="L48" s="56"/>
      <c r="M48" s="56"/>
      <c r="N48" s="59"/>
      <c r="O48" s="59"/>
      <c r="P48" s="59"/>
      <c r="Q48" s="59"/>
      <c r="R48" s="60"/>
      <c r="W48" s="300"/>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52"/>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row>
    <row r="49" spans="2:77" s="38" customFormat="1" ht="30" customHeight="1">
      <c r="B49" s="54"/>
      <c r="C49" s="55"/>
      <c r="D49" s="53"/>
      <c r="E49" s="56"/>
      <c r="F49" s="57"/>
      <c r="G49" s="57"/>
      <c r="H49" s="58"/>
      <c r="I49" s="56"/>
      <c r="J49" s="53"/>
      <c r="K49" s="56"/>
      <c r="L49" s="56"/>
      <c r="M49" s="56"/>
      <c r="N49" s="59"/>
      <c r="O49" s="59"/>
      <c r="P49" s="59"/>
      <c r="Q49" s="59"/>
      <c r="R49" s="60"/>
      <c r="W49" s="300"/>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52"/>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row>
    <row r="50" spans="2:77" s="38" customFormat="1" ht="30" customHeight="1">
      <c r="B50" s="54"/>
      <c r="C50" s="55"/>
      <c r="D50" s="53"/>
      <c r="E50" s="56"/>
      <c r="F50" s="57"/>
      <c r="G50" s="57"/>
      <c r="H50" s="58"/>
      <c r="I50" s="56"/>
      <c r="J50" s="53"/>
      <c r="K50" s="56"/>
      <c r="L50" s="56"/>
      <c r="M50" s="56"/>
      <c r="N50" s="59"/>
      <c r="O50" s="59"/>
      <c r="P50" s="59"/>
      <c r="Q50" s="59"/>
      <c r="R50" s="60"/>
      <c r="W50" s="300"/>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52"/>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row>
    <row r="51" spans="2:77" s="38" customFormat="1" ht="30" customHeight="1">
      <c r="B51" s="54"/>
      <c r="C51" s="55"/>
      <c r="D51" s="53"/>
      <c r="E51" s="56"/>
      <c r="F51" s="57"/>
      <c r="G51" s="57"/>
      <c r="H51" s="58"/>
      <c r="I51" s="56"/>
      <c r="J51" s="53"/>
      <c r="K51" s="56"/>
      <c r="L51" s="56"/>
      <c r="M51" s="56"/>
      <c r="N51" s="59"/>
      <c r="O51" s="59"/>
      <c r="P51" s="59"/>
      <c r="Q51" s="59"/>
      <c r="R51" s="60"/>
      <c r="W51" s="300"/>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52"/>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row>
    <row r="52" spans="2:77" s="38" customFormat="1" ht="30" customHeight="1">
      <c r="B52" s="54"/>
      <c r="C52" s="55"/>
      <c r="D52" s="53"/>
      <c r="E52" s="56"/>
      <c r="F52" s="57"/>
      <c r="G52" s="57"/>
      <c r="H52" s="58"/>
      <c r="I52" s="56"/>
      <c r="J52" s="53"/>
      <c r="K52" s="56"/>
      <c r="L52" s="56"/>
      <c r="M52" s="56"/>
      <c r="N52" s="59"/>
      <c r="O52" s="59"/>
      <c r="P52" s="59"/>
      <c r="Q52" s="59"/>
      <c r="R52" s="60"/>
      <c r="W52" s="300"/>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52"/>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row>
    <row r="53" spans="2:77" s="38" customFormat="1" ht="30" customHeight="1">
      <c r="B53" s="54"/>
      <c r="C53" s="55"/>
      <c r="D53" s="53"/>
      <c r="E53" s="56"/>
      <c r="F53" s="57"/>
      <c r="G53" s="57"/>
      <c r="H53" s="58"/>
      <c r="I53" s="56"/>
      <c r="J53" s="53"/>
      <c r="K53" s="56"/>
      <c r="L53" s="56"/>
      <c r="M53" s="56"/>
      <c r="N53" s="59"/>
      <c r="O53" s="59"/>
      <c r="P53" s="59"/>
      <c r="Q53" s="59"/>
      <c r="R53" s="60"/>
      <c r="W53" s="300"/>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52"/>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row>
    <row r="54" spans="2:77" s="38" customFormat="1" ht="30" customHeight="1">
      <c r="B54" s="54"/>
      <c r="C54" s="55"/>
      <c r="D54" s="53"/>
      <c r="E54" s="56"/>
      <c r="F54" s="57"/>
      <c r="G54" s="57"/>
      <c r="H54" s="58"/>
      <c r="I54" s="56"/>
      <c r="J54" s="53"/>
      <c r="K54" s="56"/>
      <c r="L54" s="56"/>
      <c r="M54" s="56"/>
      <c r="N54" s="59"/>
      <c r="O54" s="59"/>
      <c r="P54" s="59"/>
      <c r="Q54" s="59"/>
      <c r="R54" s="60"/>
      <c r="W54" s="300"/>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52"/>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row>
    <row r="55" spans="2:77" s="38" customFormat="1" ht="30" customHeight="1">
      <c r="B55" s="54"/>
      <c r="C55" s="55"/>
      <c r="D55" s="53"/>
      <c r="E55" s="56"/>
      <c r="F55" s="57"/>
      <c r="G55" s="57"/>
      <c r="H55" s="58"/>
      <c r="I55" s="56"/>
      <c r="J55" s="53"/>
      <c r="K55" s="56"/>
      <c r="L55" s="56"/>
      <c r="M55" s="56"/>
      <c r="N55" s="59"/>
      <c r="O55" s="59"/>
      <c r="P55" s="59"/>
      <c r="Q55" s="59"/>
      <c r="R55" s="60"/>
      <c r="W55" s="300"/>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52"/>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row>
    <row r="56" spans="2:77" s="38" customFormat="1" ht="30" customHeight="1">
      <c r="B56" s="54"/>
      <c r="C56" s="55"/>
      <c r="D56" s="53"/>
      <c r="E56" s="56"/>
      <c r="F56" s="57"/>
      <c r="G56" s="57"/>
      <c r="H56" s="58"/>
      <c r="I56" s="56"/>
      <c r="J56" s="53"/>
      <c r="K56" s="56"/>
      <c r="L56" s="56"/>
      <c r="M56" s="56"/>
      <c r="N56" s="59"/>
      <c r="O56" s="59"/>
      <c r="P56" s="59"/>
      <c r="Q56" s="59"/>
      <c r="R56" s="60"/>
      <c r="W56" s="300"/>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52"/>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row>
    <row r="57" spans="2:77" s="38" customFormat="1" ht="30" customHeight="1">
      <c r="B57" s="54"/>
      <c r="C57" s="55"/>
      <c r="D57" s="53"/>
      <c r="E57" s="56"/>
      <c r="F57" s="57"/>
      <c r="G57" s="57"/>
      <c r="H57" s="58"/>
      <c r="I57" s="56"/>
      <c r="J57" s="53"/>
      <c r="K57" s="56"/>
      <c r="L57" s="56"/>
      <c r="M57" s="56"/>
      <c r="N57" s="59"/>
      <c r="O57" s="59"/>
      <c r="P57" s="59"/>
      <c r="Q57" s="59"/>
      <c r="R57" s="60"/>
      <c r="W57" s="300"/>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52"/>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row>
    <row r="58" spans="2:77" s="38" customFormat="1" ht="30" customHeight="1">
      <c r="B58" s="54"/>
      <c r="C58" s="55"/>
      <c r="D58" s="53"/>
      <c r="E58" s="56"/>
      <c r="F58" s="57"/>
      <c r="G58" s="57"/>
      <c r="H58" s="58"/>
      <c r="I58" s="56"/>
      <c r="J58" s="53"/>
      <c r="K58" s="56"/>
      <c r="L58" s="56"/>
      <c r="M58" s="56"/>
      <c r="N58" s="59"/>
      <c r="O58" s="59"/>
      <c r="P58" s="59"/>
      <c r="Q58" s="59"/>
      <c r="R58" s="60"/>
      <c r="W58" s="300"/>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52"/>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row>
    <row r="59" spans="2:77" s="38" customFormat="1" ht="30" customHeight="1">
      <c r="B59" s="54"/>
      <c r="C59" s="55"/>
      <c r="D59" s="53"/>
      <c r="E59" s="56"/>
      <c r="F59" s="57"/>
      <c r="G59" s="57"/>
      <c r="H59" s="58"/>
      <c r="I59" s="56"/>
      <c r="J59" s="53"/>
      <c r="K59" s="56"/>
      <c r="L59" s="56"/>
      <c r="M59" s="56"/>
      <c r="N59" s="59"/>
      <c r="O59" s="59"/>
      <c r="P59" s="59"/>
      <c r="Q59" s="59"/>
      <c r="R59" s="60"/>
      <c r="W59" s="300"/>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52"/>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row>
    <row r="60" spans="2:77" s="38" customFormat="1" ht="30" customHeight="1">
      <c r="B60" s="54"/>
      <c r="C60" s="55"/>
      <c r="D60" s="53"/>
      <c r="E60" s="56"/>
      <c r="F60" s="57"/>
      <c r="G60" s="57"/>
      <c r="H60" s="58"/>
      <c r="I60" s="56"/>
      <c r="J60" s="53"/>
      <c r="K60" s="56"/>
      <c r="L60" s="56"/>
      <c r="M60" s="56"/>
      <c r="N60" s="59"/>
      <c r="O60" s="59"/>
      <c r="P60" s="59"/>
      <c r="Q60" s="59"/>
      <c r="R60" s="60"/>
      <c r="W60" s="300"/>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52"/>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row>
    <row r="61" spans="2:77" s="38" customFormat="1" ht="30" customHeight="1">
      <c r="B61" s="54"/>
      <c r="C61" s="55"/>
      <c r="D61" s="53"/>
      <c r="E61" s="56"/>
      <c r="F61" s="57"/>
      <c r="G61" s="57"/>
      <c r="H61" s="58"/>
      <c r="I61" s="56"/>
      <c r="J61" s="53"/>
      <c r="K61" s="56"/>
      <c r="L61" s="56"/>
      <c r="M61" s="56"/>
      <c r="N61" s="59"/>
      <c r="O61" s="59"/>
      <c r="P61" s="59"/>
      <c r="Q61" s="59"/>
      <c r="R61" s="60"/>
      <c r="W61" s="300"/>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52"/>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row>
    <row r="62" spans="2:77" s="38" customFormat="1" ht="30" customHeight="1">
      <c r="B62" s="54"/>
      <c r="C62" s="55"/>
      <c r="D62" s="53"/>
      <c r="E62" s="56"/>
      <c r="F62" s="57"/>
      <c r="G62" s="57"/>
      <c r="H62" s="58"/>
      <c r="I62" s="56"/>
      <c r="J62" s="53"/>
      <c r="K62" s="56"/>
      <c r="L62" s="56"/>
      <c r="M62" s="56"/>
      <c r="N62" s="59"/>
      <c r="O62" s="59"/>
      <c r="P62" s="59"/>
      <c r="Q62" s="59"/>
      <c r="R62" s="60"/>
      <c r="W62" s="300"/>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52"/>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row>
    <row r="63" spans="2:77" s="38" customFormat="1" ht="30" customHeight="1">
      <c r="B63" s="54"/>
      <c r="C63" s="55"/>
      <c r="D63" s="53"/>
      <c r="E63" s="56"/>
      <c r="F63" s="57"/>
      <c r="G63" s="57"/>
      <c r="H63" s="58"/>
      <c r="I63" s="56"/>
      <c r="J63" s="53"/>
      <c r="K63" s="56"/>
      <c r="L63" s="56"/>
      <c r="M63" s="56"/>
      <c r="N63" s="59"/>
      <c r="O63" s="59"/>
      <c r="P63" s="59"/>
      <c r="Q63" s="59"/>
      <c r="R63" s="60"/>
      <c r="W63" s="300"/>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52"/>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row>
    <row r="64" spans="2:77" s="38" customFormat="1" ht="30" customHeight="1">
      <c r="B64" s="54"/>
      <c r="C64" s="55"/>
      <c r="D64" s="53"/>
      <c r="E64" s="56"/>
      <c r="F64" s="57"/>
      <c r="G64" s="57"/>
      <c r="H64" s="58"/>
      <c r="I64" s="56"/>
      <c r="J64" s="53"/>
      <c r="K64" s="56"/>
      <c r="L64" s="56"/>
      <c r="M64" s="56"/>
      <c r="N64" s="59"/>
      <c r="O64" s="59"/>
      <c r="P64" s="59"/>
      <c r="Q64" s="59"/>
      <c r="R64" s="60"/>
      <c r="W64" s="300"/>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52"/>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row>
    <row r="65" spans="2:77" s="38" customFormat="1" ht="30" customHeight="1">
      <c r="B65" s="54"/>
      <c r="C65" s="55"/>
      <c r="D65" s="53"/>
      <c r="E65" s="56"/>
      <c r="F65" s="57"/>
      <c r="G65" s="57"/>
      <c r="H65" s="58"/>
      <c r="I65" s="56"/>
      <c r="J65" s="53"/>
      <c r="K65" s="56"/>
      <c r="L65" s="56"/>
      <c r="M65" s="56"/>
      <c r="N65" s="59"/>
      <c r="O65" s="59"/>
      <c r="P65" s="59"/>
      <c r="Q65" s="59"/>
      <c r="R65" s="60"/>
      <c r="W65" s="300"/>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52"/>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row>
    <row r="66" spans="2:77" s="38" customFormat="1" ht="30" customHeight="1">
      <c r="B66" s="54"/>
      <c r="C66" s="55"/>
      <c r="D66" s="53"/>
      <c r="E66" s="56"/>
      <c r="F66" s="57"/>
      <c r="G66" s="57"/>
      <c r="H66" s="58"/>
      <c r="I66" s="56"/>
      <c r="J66" s="53"/>
      <c r="K66" s="56"/>
      <c r="L66" s="56"/>
      <c r="M66" s="56"/>
      <c r="N66" s="59"/>
      <c r="O66" s="59"/>
      <c r="P66" s="59"/>
      <c r="Q66" s="59"/>
      <c r="R66" s="60"/>
      <c r="W66" s="300"/>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52"/>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row>
    <row r="67" spans="2:77" s="38" customFormat="1" ht="30" customHeight="1">
      <c r="B67" s="54"/>
      <c r="C67" s="55"/>
      <c r="D67" s="53"/>
      <c r="E67" s="56"/>
      <c r="F67" s="57"/>
      <c r="G67" s="57"/>
      <c r="H67" s="58"/>
      <c r="I67" s="56"/>
      <c r="J67" s="53"/>
      <c r="K67" s="56"/>
      <c r="L67" s="56"/>
      <c r="M67" s="56"/>
      <c r="N67" s="59"/>
      <c r="O67" s="59"/>
      <c r="P67" s="59"/>
      <c r="Q67" s="59"/>
      <c r="R67" s="60"/>
      <c r="W67" s="300"/>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52"/>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row>
    <row r="68" spans="2:77" s="38" customFormat="1" ht="30" customHeight="1">
      <c r="B68" s="54"/>
      <c r="C68" s="55"/>
      <c r="D68" s="53"/>
      <c r="E68" s="56"/>
      <c r="F68" s="57"/>
      <c r="G68" s="57"/>
      <c r="H68" s="58"/>
      <c r="I68" s="56"/>
      <c r="J68" s="53"/>
      <c r="K68" s="56"/>
      <c r="L68" s="56"/>
      <c r="M68" s="56"/>
      <c r="N68" s="59"/>
      <c r="O68" s="59"/>
      <c r="P68" s="59"/>
      <c r="Q68" s="59"/>
      <c r="R68" s="60"/>
      <c r="W68" s="300"/>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52"/>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row>
    <row r="69" spans="2:77" s="38" customFormat="1" ht="30" customHeight="1">
      <c r="B69" s="54"/>
      <c r="C69" s="55"/>
      <c r="D69" s="53"/>
      <c r="E69" s="56"/>
      <c r="F69" s="57"/>
      <c r="G69" s="57"/>
      <c r="H69" s="58"/>
      <c r="I69" s="56"/>
      <c r="J69" s="53"/>
      <c r="K69" s="56"/>
      <c r="L69" s="56"/>
      <c r="M69" s="56"/>
      <c r="N69" s="59"/>
      <c r="O69" s="59"/>
      <c r="P69" s="59"/>
      <c r="Q69" s="59"/>
      <c r="R69" s="60"/>
      <c r="W69" s="300"/>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52"/>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row>
    <row r="70" spans="2:77" s="38" customFormat="1" ht="30" customHeight="1">
      <c r="B70" s="54"/>
      <c r="C70" s="55"/>
      <c r="D70" s="53"/>
      <c r="E70" s="56"/>
      <c r="F70" s="57"/>
      <c r="G70" s="57"/>
      <c r="H70" s="58"/>
      <c r="I70" s="56"/>
      <c r="J70" s="53"/>
      <c r="K70" s="56"/>
      <c r="L70" s="56"/>
      <c r="M70" s="56"/>
      <c r="N70" s="59"/>
      <c r="O70" s="59"/>
      <c r="P70" s="59"/>
      <c r="Q70" s="59"/>
      <c r="R70" s="60"/>
      <c r="W70" s="300"/>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52"/>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row>
    <row r="71" spans="2:77" s="38" customFormat="1" ht="30" customHeight="1">
      <c r="B71" s="54"/>
      <c r="C71" s="55"/>
      <c r="D71" s="53"/>
      <c r="E71" s="56"/>
      <c r="F71" s="57"/>
      <c r="G71" s="57"/>
      <c r="H71" s="58"/>
      <c r="I71" s="56"/>
      <c r="J71" s="53"/>
      <c r="K71" s="56"/>
      <c r="L71" s="56"/>
      <c r="M71" s="56"/>
      <c r="N71" s="59"/>
      <c r="O71" s="59"/>
      <c r="P71" s="59"/>
      <c r="Q71" s="59"/>
      <c r="R71" s="60"/>
      <c r="W71" s="300"/>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52"/>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row>
    <row r="72" spans="2:77" s="38" customFormat="1" ht="30" customHeight="1">
      <c r="B72" s="54"/>
      <c r="C72" s="55"/>
      <c r="D72" s="53"/>
      <c r="E72" s="56"/>
      <c r="F72" s="57"/>
      <c r="G72" s="57"/>
      <c r="H72" s="58"/>
      <c r="I72" s="56"/>
      <c r="J72" s="53"/>
      <c r="K72" s="56"/>
      <c r="L72" s="56"/>
      <c r="M72" s="56"/>
      <c r="N72" s="59"/>
      <c r="O72" s="59"/>
      <c r="P72" s="59"/>
      <c r="Q72" s="59"/>
      <c r="R72" s="60"/>
      <c r="W72" s="300"/>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52"/>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row>
    <row r="73" spans="2:77" s="38" customFormat="1" ht="30" customHeight="1">
      <c r="B73" s="54"/>
      <c r="C73" s="55"/>
      <c r="D73" s="53"/>
      <c r="E73" s="56"/>
      <c r="F73" s="57"/>
      <c r="G73" s="57"/>
      <c r="H73" s="58"/>
      <c r="I73" s="56"/>
      <c r="J73" s="53"/>
      <c r="K73" s="56"/>
      <c r="L73" s="56"/>
      <c r="M73" s="56"/>
      <c r="N73" s="59"/>
      <c r="O73" s="59"/>
      <c r="P73" s="59"/>
      <c r="Q73" s="59"/>
      <c r="R73" s="60"/>
      <c r="W73" s="300"/>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52"/>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row>
    <row r="74" spans="2:77" s="38" customFormat="1" ht="30" customHeight="1">
      <c r="B74" s="54"/>
      <c r="C74" s="55"/>
      <c r="D74" s="53"/>
      <c r="E74" s="56"/>
      <c r="F74" s="57"/>
      <c r="G74" s="57"/>
      <c r="H74" s="58"/>
      <c r="I74" s="56"/>
      <c r="J74" s="53"/>
      <c r="K74" s="56"/>
      <c r="L74" s="56"/>
      <c r="M74" s="56"/>
      <c r="N74" s="59"/>
      <c r="O74" s="59"/>
      <c r="P74" s="59"/>
      <c r="Q74" s="59"/>
      <c r="R74" s="60"/>
      <c r="W74" s="300"/>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52"/>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row>
    <row r="75" spans="2:77" s="38" customFormat="1" ht="30" customHeight="1">
      <c r="B75" s="54"/>
      <c r="C75" s="55"/>
      <c r="D75" s="53"/>
      <c r="E75" s="56"/>
      <c r="F75" s="57"/>
      <c r="G75" s="57"/>
      <c r="H75" s="58"/>
      <c r="I75" s="56"/>
      <c r="J75" s="53"/>
      <c r="K75" s="56"/>
      <c r="L75" s="56"/>
      <c r="M75" s="56"/>
      <c r="N75" s="59"/>
      <c r="O75" s="59"/>
      <c r="P75" s="59"/>
      <c r="Q75" s="59"/>
      <c r="R75" s="60"/>
      <c r="W75" s="300"/>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52"/>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row>
    <row r="76" spans="2:77" s="38" customFormat="1" ht="30" customHeight="1">
      <c r="B76" s="54"/>
      <c r="C76" s="55"/>
      <c r="D76" s="53"/>
      <c r="E76" s="56"/>
      <c r="F76" s="57"/>
      <c r="G76" s="57"/>
      <c r="H76" s="58"/>
      <c r="I76" s="56"/>
      <c r="J76" s="53"/>
      <c r="K76" s="56"/>
      <c r="L76" s="56"/>
      <c r="M76" s="56"/>
      <c r="N76" s="59"/>
      <c r="O76" s="59"/>
      <c r="P76" s="59"/>
      <c r="Q76" s="59"/>
      <c r="R76" s="60"/>
      <c r="W76" s="300"/>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52"/>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row>
    <row r="77" spans="2:77" s="38" customFormat="1" ht="30" customHeight="1">
      <c r="B77" s="54"/>
      <c r="C77" s="55"/>
      <c r="D77" s="53"/>
      <c r="E77" s="56"/>
      <c r="F77" s="57"/>
      <c r="G77" s="57"/>
      <c r="H77" s="58"/>
      <c r="I77" s="56"/>
      <c r="J77" s="53"/>
      <c r="K77" s="56"/>
      <c r="L77" s="56"/>
      <c r="M77" s="56"/>
      <c r="N77" s="59"/>
      <c r="O77" s="59"/>
      <c r="P77" s="59"/>
      <c r="Q77" s="59"/>
      <c r="R77" s="60"/>
      <c r="W77" s="300"/>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52"/>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row>
    <row r="78" spans="2:77" s="38" customFormat="1" ht="30" customHeight="1">
      <c r="B78" s="54"/>
      <c r="C78" s="55"/>
      <c r="D78" s="53"/>
      <c r="E78" s="56"/>
      <c r="F78" s="57"/>
      <c r="G78" s="57"/>
      <c r="H78" s="58"/>
      <c r="I78" s="56"/>
      <c r="J78" s="53"/>
      <c r="K78" s="56"/>
      <c r="L78" s="56"/>
      <c r="M78" s="56"/>
      <c r="N78" s="59"/>
      <c r="O78" s="59"/>
      <c r="P78" s="59"/>
      <c r="Q78" s="59"/>
      <c r="R78" s="60"/>
      <c r="W78" s="300"/>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52"/>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row>
    <row r="79" spans="2:77" s="38" customFormat="1" ht="30" customHeight="1">
      <c r="B79" s="54"/>
      <c r="C79" s="55"/>
      <c r="D79" s="53"/>
      <c r="E79" s="56"/>
      <c r="F79" s="57"/>
      <c r="G79" s="57"/>
      <c r="H79" s="58"/>
      <c r="I79" s="56"/>
      <c r="J79" s="53"/>
      <c r="K79" s="56"/>
      <c r="L79" s="56"/>
      <c r="M79" s="56"/>
      <c r="N79" s="59"/>
      <c r="O79" s="59"/>
      <c r="P79" s="59"/>
      <c r="Q79" s="59"/>
      <c r="R79" s="60"/>
      <c r="W79" s="300"/>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52"/>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row>
    <row r="80" spans="2:77" s="38" customFormat="1" ht="30" customHeight="1">
      <c r="B80" s="54"/>
      <c r="C80" s="55"/>
      <c r="D80" s="53"/>
      <c r="E80" s="56"/>
      <c r="F80" s="57"/>
      <c r="G80" s="57"/>
      <c r="H80" s="58"/>
      <c r="I80" s="56"/>
      <c r="J80" s="53"/>
      <c r="K80" s="56"/>
      <c r="L80" s="56"/>
      <c r="M80" s="56"/>
      <c r="N80" s="59"/>
      <c r="O80" s="59"/>
      <c r="P80" s="59"/>
      <c r="Q80" s="59"/>
      <c r="R80" s="60"/>
      <c r="W80" s="300"/>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52"/>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row>
    <row r="81" spans="2:77" s="38" customFormat="1" ht="30" customHeight="1">
      <c r="B81" s="54"/>
      <c r="C81" s="55"/>
      <c r="D81" s="53"/>
      <c r="E81" s="56"/>
      <c r="F81" s="57"/>
      <c r="G81" s="57"/>
      <c r="H81" s="58"/>
      <c r="I81" s="56"/>
      <c r="J81" s="53"/>
      <c r="K81" s="56"/>
      <c r="L81" s="56"/>
      <c r="M81" s="56"/>
      <c r="N81" s="59"/>
      <c r="O81" s="59"/>
      <c r="P81" s="59"/>
      <c r="Q81" s="59"/>
      <c r="R81" s="60"/>
      <c r="W81" s="300"/>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52"/>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row>
    <row r="82" spans="2:77" s="38" customFormat="1" ht="30" customHeight="1">
      <c r="B82" s="54"/>
      <c r="C82" s="55"/>
      <c r="D82" s="53"/>
      <c r="E82" s="56"/>
      <c r="F82" s="57"/>
      <c r="G82" s="57"/>
      <c r="H82" s="58"/>
      <c r="I82" s="56"/>
      <c r="J82" s="53"/>
      <c r="K82" s="56"/>
      <c r="L82" s="56"/>
      <c r="M82" s="56"/>
      <c r="N82" s="59"/>
      <c r="O82" s="59"/>
      <c r="P82" s="59"/>
      <c r="Q82" s="59"/>
      <c r="R82" s="60"/>
      <c r="W82" s="300"/>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52"/>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row>
    <row r="83" spans="2:77" s="38" customFormat="1" ht="30" customHeight="1">
      <c r="B83" s="54"/>
      <c r="C83" s="55"/>
      <c r="D83" s="53"/>
      <c r="E83" s="56"/>
      <c r="F83" s="57"/>
      <c r="G83" s="57"/>
      <c r="H83" s="58"/>
      <c r="I83" s="56"/>
      <c r="J83" s="53"/>
      <c r="K83" s="56"/>
      <c r="L83" s="56"/>
      <c r="M83" s="56"/>
      <c r="N83" s="59"/>
      <c r="O83" s="59"/>
      <c r="P83" s="59"/>
      <c r="Q83" s="59"/>
      <c r="R83" s="60"/>
      <c r="W83" s="300"/>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52"/>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row>
    <row r="84" spans="2:77" s="38" customFormat="1" ht="30" customHeight="1">
      <c r="B84" s="54"/>
      <c r="C84" s="55"/>
      <c r="D84" s="53"/>
      <c r="E84" s="56"/>
      <c r="F84" s="57"/>
      <c r="G84" s="57"/>
      <c r="H84" s="58"/>
      <c r="I84" s="56"/>
      <c r="J84" s="53"/>
      <c r="K84" s="56"/>
      <c r="L84" s="56"/>
      <c r="M84" s="56"/>
      <c r="N84" s="59"/>
      <c r="O84" s="59"/>
      <c r="P84" s="59"/>
      <c r="Q84" s="59"/>
      <c r="R84" s="60"/>
      <c r="W84" s="300"/>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52"/>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row>
    <row r="85" spans="2:77" s="38" customFormat="1" ht="30" customHeight="1">
      <c r="B85" s="54"/>
      <c r="C85" s="55"/>
      <c r="D85" s="53"/>
      <c r="E85" s="56"/>
      <c r="F85" s="57"/>
      <c r="G85" s="57"/>
      <c r="H85" s="58"/>
      <c r="I85" s="56"/>
      <c r="J85" s="53"/>
      <c r="K85" s="56"/>
      <c r="L85" s="56"/>
      <c r="M85" s="56"/>
      <c r="N85" s="59"/>
      <c r="O85" s="59"/>
      <c r="P85" s="59"/>
      <c r="Q85" s="59"/>
      <c r="R85" s="60"/>
      <c r="W85" s="300"/>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52"/>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row>
    <row r="86" spans="2:77" s="38" customFormat="1" ht="30" customHeight="1">
      <c r="B86" s="54"/>
      <c r="C86" s="55"/>
      <c r="D86" s="53"/>
      <c r="E86" s="56"/>
      <c r="F86" s="57"/>
      <c r="G86" s="57"/>
      <c r="H86" s="58"/>
      <c r="I86" s="56"/>
      <c r="J86" s="53"/>
      <c r="K86" s="56"/>
      <c r="L86" s="56"/>
      <c r="M86" s="56"/>
      <c r="N86" s="59"/>
      <c r="O86" s="59"/>
      <c r="P86" s="59"/>
      <c r="Q86" s="59"/>
      <c r="R86" s="60"/>
      <c r="W86" s="300"/>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52"/>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row>
    <row r="87" spans="2:77" s="38" customFormat="1" ht="30" customHeight="1">
      <c r="B87" s="54"/>
      <c r="C87" s="55"/>
      <c r="D87" s="53"/>
      <c r="E87" s="56"/>
      <c r="F87" s="57"/>
      <c r="G87" s="57"/>
      <c r="H87" s="58"/>
      <c r="I87" s="56"/>
      <c r="J87" s="53"/>
      <c r="K87" s="56"/>
      <c r="L87" s="56"/>
      <c r="M87" s="56"/>
      <c r="N87" s="59"/>
      <c r="O87" s="59"/>
      <c r="P87" s="59"/>
      <c r="Q87" s="59"/>
      <c r="R87" s="60"/>
      <c r="W87" s="300"/>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52"/>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row>
    <row r="88" spans="2:77" s="38" customFormat="1" ht="30" customHeight="1">
      <c r="B88" s="54"/>
      <c r="C88" s="55"/>
      <c r="D88" s="53"/>
      <c r="E88" s="56"/>
      <c r="F88" s="57"/>
      <c r="G88" s="57"/>
      <c r="H88" s="58"/>
      <c r="I88" s="56"/>
      <c r="J88" s="53"/>
      <c r="K88" s="56"/>
      <c r="L88" s="56"/>
      <c r="M88" s="56"/>
      <c r="N88" s="59"/>
      <c r="O88" s="59"/>
      <c r="P88" s="59"/>
      <c r="Q88" s="59"/>
      <c r="R88" s="60"/>
      <c r="W88" s="300"/>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52"/>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row>
    <row r="89" spans="2:77" s="38" customFormat="1" ht="30" customHeight="1">
      <c r="B89" s="54"/>
      <c r="C89" s="55"/>
      <c r="D89" s="53"/>
      <c r="E89" s="56"/>
      <c r="F89" s="57"/>
      <c r="G89" s="57"/>
      <c r="H89" s="58"/>
      <c r="I89" s="56"/>
      <c r="J89" s="53"/>
      <c r="K89" s="56"/>
      <c r="L89" s="56"/>
      <c r="M89" s="56"/>
      <c r="N89" s="59"/>
      <c r="O89" s="59"/>
      <c r="P89" s="59"/>
      <c r="Q89" s="59"/>
      <c r="R89" s="60"/>
      <c r="W89" s="300"/>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52"/>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row>
    <row r="90" spans="2:77" s="38" customFormat="1" ht="30" customHeight="1">
      <c r="B90" s="54"/>
      <c r="C90" s="55"/>
      <c r="D90" s="53"/>
      <c r="E90" s="56"/>
      <c r="F90" s="57"/>
      <c r="G90" s="57"/>
      <c r="H90" s="58"/>
      <c r="I90" s="56"/>
      <c r="J90" s="53"/>
      <c r="K90" s="56"/>
      <c r="L90" s="56"/>
      <c r="M90" s="56"/>
      <c r="N90" s="59"/>
      <c r="O90" s="59"/>
      <c r="P90" s="59"/>
      <c r="Q90" s="59"/>
      <c r="R90" s="60"/>
      <c r="W90" s="300"/>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52"/>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row>
    <row r="91" spans="2:77" s="38" customFormat="1" ht="30" customHeight="1">
      <c r="B91" s="54"/>
      <c r="C91" s="55"/>
      <c r="D91" s="53"/>
      <c r="E91" s="56"/>
      <c r="F91" s="57"/>
      <c r="G91" s="57"/>
      <c r="H91" s="58"/>
      <c r="I91" s="56"/>
      <c r="J91" s="53"/>
      <c r="K91" s="56"/>
      <c r="L91" s="56"/>
      <c r="M91" s="56"/>
      <c r="N91" s="59"/>
      <c r="O91" s="59"/>
      <c r="P91" s="59"/>
      <c r="Q91" s="59"/>
      <c r="R91" s="60"/>
      <c r="W91" s="300"/>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52"/>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row>
    <row r="92" spans="2:77" s="38" customFormat="1" ht="30" customHeight="1">
      <c r="B92" s="54"/>
      <c r="C92" s="55"/>
      <c r="D92" s="53"/>
      <c r="E92" s="56"/>
      <c r="F92" s="57"/>
      <c r="G92" s="57"/>
      <c r="H92" s="58"/>
      <c r="I92" s="56"/>
      <c r="J92" s="53"/>
      <c r="K92" s="56"/>
      <c r="L92" s="56"/>
      <c r="M92" s="56"/>
      <c r="N92" s="59"/>
      <c r="O92" s="59"/>
      <c r="P92" s="59"/>
      <c r="Q92" s="59"/>
      <c r="R92" s="60"/>
      <c r="W92" s="300"/>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52"/>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row>
    <row r="93" spans="2:77" s="38" customFormat="1" ht="30" customHeight="1">
      <c r="B93" s="54"/>
      <c r="C93" s="55"/>
      <c r="D93" s="53"/>
      <c r="E93" s="56"/>
      <c r="F93" s="57"/>
      <c r="G93" s="57"/>
      <c r="H93" s="58"/>
      <c r="I93" s="56"/>
      <c r="J93" s="53"/>
      <c r="K93" s="56"/>
      <c r="L93" s="56"/>
      <c r="M93" s="56"/>
      <c r="N93" s="59"/>
      <c r="O93" s="59"/>
      <c r="P93" s="59"/>
      <c r="Q93" s="59"/>
      <c r="R93" s="60"/>
      <c r="W93" s="300"/>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52"/>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row>
    <row r="94" spans="2:77" s="38" customFormat="1" ht="30" customHeight="1">
      <c r="B94" s="54"/>
      <c r="C94" s="55"/>
      <c r="D94" s="53"/>
      <c r="E94" s="56"/>
      <c r="F94" s="57"/>
      <c r="G94" s="57"/>
      <c r="H94" s="58"/>
      <c r="I94" s="56"/>
      <c r="J94" s="53"/>
      <c r="K94" s="56"/>
      <c r="L94" s="56"/>
      <c r="M94" s="56"/>
      <c r="N94" s="59"/>
      <c r="O94" s="59"/>
      <c r="P94" s="59"/>
      <c r="Q94" s="59"/>
      <c r="R94" s="60"/>
      <c r="W94" s="300"/>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52"/>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row>
    <row r="95" spans="2:77" s="38" customFormat="1" ht="30" customHeight="1">
      <c r="B95" s="54"/>
      <c r="C95" s="55"/>
      <c r="D95" s="53"/>
      <c r="E95" s="56"/>
      <c r="F95" s="57"/>
      <c r="G95" s="57"/>
      <c r="H95" s="58"/>
      <c r="I95" s="56"/>
      <c r="J95" s="53"/>
      <c r="K95" s="56"/>
      <c r="L95" s="56"/>
      <c r="M95" s="56"/>
      <c r="N95" s="59"/>
      <c r="O95" s="59"/>
      <c r="P95" s="59"/>
      <c r="Q95" s="59"/>
      <c r="R95" s="60"/>
      <c r="W95" s="300"/>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52"/>
      <c r="AW95" s="39"/>
      <c r="AX95" s="39"/>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row>
    <row r="96" spans="2:77" s="38" customFormat="1" ht="30" customHeight="1">
      <c r="B96" s="54"/>
      <c r="C96" s="55"/>
      <c r="D96" s="53"/>
      <c r="E96" s="56"/>
      <c r="F96" s="57"/>
      <c r="G96" s="57"/>
      <c r="H96" s="58"/>
      <c r="I96" s="56"/>
      <c r="J96" s="53"/>
      <c r="K96" s="56"/>
      <c r="L96" s="56"/>
      <c r="M96" s="56"/>
      <c r="N96" s="59"/>
      <c r="O96" s="59"/>
      <c r="P96" s="59"/>
      <c r="Q96" s="59"/>
      <c r="R96" s="60"/>
      <c r="W96" s="300"/>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52"/>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row>
    <row r="97" spans="2:77" s="38" customFormat="1" ht="30" customHeight="1">
      <c r="B97" s="54"/>
      <c r="C97" s="55"/>
      <c r="D97" s="53"/>
      <c r="E97" s="56"/>
      <c r="F97" s="57"/>
      <c r="G97" s="57"/>
      <c r="H97" s="58"/>
      <c r="I97" s="56"/>
      <c r="J97" s="53"/>
      <c r="K97" s="56"/>
      <c r="L97" s="56"/>
      <c r="M97" s="56"/>
      <c r="N97" s="59"/>
      <c r="O97" s="59"/>
      <c r="P97" s="59"/>
      <c r="Q97" s="59"/>
      <c r="R97" s="60"/>
      <c r="W97" s="300"/>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52"/>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row>
    <row r="98" spans="2:77" s="38" customFormat="1" ht="30" customHeight="1">
      <c r="B98" s="54"/>
      <c r="C98" s="55"/>
      <c r="D98" s="53"/>
      <c r="E98" s="56"/>
      <c r="F98" s="57"/>
      <c r="G98" s="57"/>
      <c r="H98" s="58"/>
      <c r="I98" s="56"/>
      <c r="J98" s="53"/>
      <c r="K98" s="56"/>
      <c r="L98" s="56"/>
      <c r="M98" s="56"/>
      <c r="N98" s="59"/>
      <c r="O98" s="59"/>
      <c r="P98" s="59"/>
      <c r="Q98" s="59"/>
      <c r="R98" s="60"/>
      <c r="W98" s="300"/>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52"/>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39"/>
      <c r="BX98" s="39"/>
      <c r="BY98" s="39"/>
    </row>
    <row r="99" spans="2:77" s="38" customFormat="1" ht="30" customHeight="1">
      <c r="B99" s="54"/>
      <c r="C99" s="55"/>
      <c r="D99" s="53"/>
      <c r="E99" s="56"/>
      <c r="F99" s="57"/>
      <c r="G99" s="57"/>
      <c r="H99" s="58"/>
      <c r="I99" s="56"/>
      <c r="J99" s="53"/>
      <c r="K99" s="56"/>
      <c r="L99" s="56"/>
      <c r="M99" s="56"/>
      <c r="N99" s="59"/>
      <c r="O99" s="59"/>
      <c r="P99" s="59"/>
      <c r="Q99" s="59"/>
      <c r="R99" s="60"/>
      <c r="W99" s="300"/>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52"/>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row>
    <row r="100" spans="2:77" s="38" customFormat="1" ht="30" customHeight="1">
      <c r="B100" s="54"/>
      <c r="C100" s="55"/>
      <c r="D100" s="53"/>
      <c r="E100" s="56"/>
      <c r="F100" s="57"/>
      <c r="G100" s="57"/>
      <c r="H100" s="58"/>
      <c r="I100" s="56"/>
      <c r="J100" s="53"/>
      <c r="K100" s="56"/>
      <c r="L100" s="56"/>
      <c r="M100" s="56"/>
      <c r="N100" s="59"/>
      <c r="O100" s="59"/>
      <c r="P100" s="59"/>
      <c r="Q100" s="59"/>
      <c r="R100" s="60"/>
      <c r="W100" s="300"/>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52"/>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row>
    <row r="101" spans="2:77" s="38" customFormat="1" ht="30" customHeight="1">
      <c r="B101" s="54"/>
      <c r="C101" s="55"/>
      <c r="D101" s="53"/>
      <c r="E101" s="56"/>
      <c r="F101" s="57"/>
      <c r="G101" s="57"/>
      <c r="H101" s="58"/>
      <c r="I101" s="56"/>
      <c r="J101" s="53"/>
      <c r="K101" s="56"/>
      <c r="L101" s="56"/>
      <c r="M101" s="56"/>
      <c r="N101" s="59"/>
      <c r="O101" s="59"/>
      <c r="P101" s="59"/>
      <c r="Q101" s="59"/>
      <c r="R101" s="60"/>
      <c r="W101" s="300"/>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52"/>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row>
    <row r="102" spans="2:77" s="38" customFormat="1" ht="30" customHeight="1">
      <c r="B102" s="54"/>
      <c r="C102" s="55"/>
      <c r="D102" s="53"/>
      <c r="E102" s="56"/>
      <c r="F102" s="57"/>
      <c r="G102" s="57"/>
      <c r="H102" s="58"/>
      <c r="I102" s="56"/>
      <c r="J102" s="53"/>
      <c r="K102" s="56"/>
      <c r="L102" s="56"/>
      <c r="M102" s="56"/>
      <c r="N102" s="59"/>
      <c r="O102" s="59"/>
      <c r="P102" s="59"/>
      <c r="Q102" s="59"/>
      <c r="R102" s="60"/>
      <c r="W102" s="300"/>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52"/>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row>
    <row r="103" spans="2:77" s="38" customFormat="1" ht="30" customHeight="1">
      <c r="B103" s="54"/>
      <c r="C103" s="55"/>
      <c r="D103" s="53"/>
      <c r="E103" s="56"/>
      <c r="F103" s="57"/>
      <c r="G103" s="57"/>
      <c r="H103" s="58"/>
      <c r="I103" s="56"/>
      <c r="J103" s="53"/>
      <c r="K103" s="56"/>
      <c r="L103" s="56"/>
      <c r="M103" s="56"/>
      <c r="N103" s="59"/>
      <c r="O103" s="59"/>
      <c r="P103" s="59"/>
      <c r="Q103" s="59"/>
      <c r="R103" s="60"/>
      <c r="W103" s="300"/>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52"/>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row>
    <row r="104" spans="2:77" s="38" customFormat="1" ht="30" customHeight="1">
      <c r="B104" s="54"/>
      <c r="C104" s="55"/>
      <c r="D104" s="53"/>
      <c r="E104" s="56"/>
      <c r="F104" s="57"/>
      <c r="G104" s="57"/>
      <c r="H104" s="58"/>
      <c r="I104" s="56"/>
      <c r="J104" s="53"/>
      <c r="K104" s="56"/>
      <c r="L104" s="56"/>
      <c r="M104" s="56"/>
      <c r="N104" s="59"/>
      <c r="O104" s="59"/>
      <c r="P104" s="59"/>
      <c r="Q104" s="59"/>
      <c r="R104" s="60"/>
      <c r="W104" s="300"/>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52"/>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row>
    <row r="105" spans="2:77" s="38" customFormat="1" ht="30" customHeight="1">
      <c r="B105" s="54"/>
      <c r="C105" s="55"/>
      <c r="D105" s="53"/>
      <c r="E105" s="56"/>
      <c r="F105" s="57"/>
      <c r="G105" s="57"/>
      <c r="H105" s="58"/>
      <c r="I105" s="56"/>
      <c r="J105" s="53"/>
      <c r="K105" s="56"/>
      <c r="L105" s="56"/>
      <c r="M105" s="56"/>
      <c r="N105" s="59"/>
      <c r="O105" s="59"/>
      <c r="P105" s="59"/>
      <c r="Q105" s="59"/>
      <c r="R105" s="60"/>
      <c r="W105" s="300"/>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52"/>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row>
    <row r="106" spans="2:77" s="38" customFormat="1" ht="30" customHeight="1">
      <c r="B106" s="54"/>
      <c r="C106" s="55"/>
      <c r="D106" s="53"/>
      <c r="E106" s="56"/>
      <c r="F106" s="57"/>
      <c r="G106" s="57"/>
      <c r="H106" s="58"/>
      <c r="I106" s="56"/>
      <c r="J106" s="53"/>
      <c r="K106" s="56"/>
      <c r="L106" s="56"/>
      <c r="M106" s="56"/>
      <c r="N106" s="59"/>
      <c r="O106" s="59"/>
      <c r="P106" s="59"/>
      <c r="Q106" s="59"/>
      <c r="R106" s="60"/>
      <c r="W106" s="300"/>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52"/>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row>
    <row r="107" spans="2:77" s="38" customFormat="1" ht="30" customHeight="1">
      <c r="B107" s="54"/>
      <c r="C107" s="55"/>
      <c r="D107" s="53"/>
      <c r="E107" s="56"/>
      <c r="F107" s="57"/>
      <c r="G107" s="57"/>
      <c r="H107" s="58"/>
      <c r="I107" s="56"/>
      <c r="J107" s="53"/>
      <c r="K107" s="56"/>
      <c r="L107" s="56"/>
      <c r="M107" s="56"/>
      <c r="N107" s="59"/>
      <c r="O107" s="59"/>
      <c r="P107" s="59"/>
      <c r="Q107" s="59"/>
      <c r="R107" s="60"/>
      <c r="W107" s="300"/>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52"/>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row>
    <row r="108" spans="2:77" s="38" customFormat="1" ht="30" customHeight="1">
      <c r="B108" s="54"/>
      <c r="C108" s="55"/>
      <c r="D108" s="53"/>
      <c r="E108" s="56"/>
      <c r="F108" s="57"/>
      <c r="G108" s="57"/>
      <c r="H108" s="58"/>
      <c r="I108" s="56"/>
      <c r="J108" s="53"/>
      <c r="K108" s="56"/>
      <c r="L108" s="56"/>
      <c r="M108" s="56"/>
      <c r="N108" s="59"/>
      <c r="O108" s="59"/>
      <c r="P108" s="59"/>
      <c r="Q108" s="59"/>
      <c r="R108" s="60"/>
      <c r="W108" s="300"/>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52"/>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row>
    <row r="109" spans="2:77" s="38" customFormat="1" ht="30" customHeight="1">
      <c r="B109" s="54"/>
      <c r="C109" s="55"/>
      <c r="D109" s="53"/>
      <c r="E109" s="56"/>
      <c r="F109" s="57"/>
      <c r="G109" s="57"/>
      <c r="H109" s="58"/>
      <c r="I109" s="56"/>
      <c r="J109" s="53"/>
      <c r="K109" s="56"/>
      <c r="L109" s="56"/>
      <c r="M109" s="56"/>
      <c r="N109" s="59"/>
      <c r="O109" s="59"/>
      <c r="P109" s="59"/>
      <c r="Q109" s="59"/>
      <c r="R109" s="60"/>
      <c r="W109" s="300"/>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52"/>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row>
    <row r="110" spans="2:77" s="38" customFormat="1" ht="30" customHeight="1">
      <c r="B110" s="54"/>
      <c r="C110" s="55"/>
      <c r="D110" s="53"/>
      <c r="E110" s="56"/>
      <c r="F110" s="57"/>
      <c r="G110" s="57"/>
      <c r="H110" s="58"/>
      <c r="I110" s="56"/>
      <c r="J110" s="53"/>
      <c r="K110" s="56"/>
      <c r="L110" s="56"/>
      <c r="M110" s="56"/>
      <c r="N110" s="59"/>
      <c r="O110" s="59"/>
      <c r="P110" s="59"/>
      <c r="Q110" s="59"/>
      <c r="R110" s="60"/>
      <c r="W110" s="300"/>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52"/>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row>
    <row r="111" spans="2:77" s="38" customFormat="1" ht="30" customHeight="1">
      <c r="B111" s="54"/>
      <c r="C111" s="55"/>
      <c r="D111" s="53"/>
      <c r="E111" s="56"/>
      <c r="F111" s="57"/>
      <c r="G111" s="57"/>
      <c r="H111" s="58"/>
      <c r="I111" s="56"/>
      <c r="J111" s="53"/>
      <c r="K111" s="56"/>
      <c r="L111" s="56"/>
      <c r="M111" s="56"/>
      <c r="N111" s="59"/>
      <c r="O111" s="59"/>
      <c r="P111" s="59"/>
      <c r="Q111" s="59"/>
      <c r="R111" s="60"/>
      <c r="W111" s="300"/>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52"/>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c r="BX111" s="39"/>
      <c r="BY111" s="39"/>
    </row>
    <row r="112" spans="2:77" s="38" customFormat="1" ht="30" customHeight="1">
      <c r="B112" s="54"/>
      <c r="C112" s="55"/>
      <c r="D112" s="53"/>
      <c r="E112" s="56"/>
      <c r="F112" s="57"/>
      <c r="G112" s="57"/>
      <c r="H112" s="58"/>
      <c r="I112" s="56"/>
      <c r="J112" s="53"/>
      <c r="K112" s="56"/>
      <c r="L112" s="56"/>
      <c r="M112" s="56"/>
      <c r="N112" s="59"/>
      <c r="O112" s="59"/>
      <c r="P112" s="59"/>
      <c r="Q112" s="59"/>
      <c r="R112" s="60"/>
      <c r="W112" s="300"/>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52"/>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row>
    <row r="113" spans="2:77" s="38" customFormat="1" ht="30" customHeight="1">
      <c r="B113" s="54"/>
      <c r="C113" s="55"/>
      <c r="D113" s="53"/>
      <c r="E113" s="56"/>
      <c r="F113" s="57"/>
      <c r="G113" s="57"/>
      <c r="H113" s="58"/>
      <c r="I113" s="56"/>
      <c r="J113" s="53"/>
      <c r="K113" s="56"/>
      <c r="L113" s="56"/>
      <c r="M113" s="56"/>
      <c r="N113" s="59"/>
      <c r="O113" s="59"/>
      <c r="P113" s="59"/>
      <c r="Q113" s="59"/>
      <c r="R113" s="60"/>
      <c r="W113" s="300"/>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52"/>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row>
    <row r="114" spans="2:77" s="38" customFormat="1" ht="30" customHeight="1">
      <c r="B114" s="54"/>
      <c r="C114" s="55"/>
      <c r="D114" s="53"/>
      <c r="E114" s="56"/>
      <c r="F114" s="57"/>
      <c r="G114" s="57"/>
      <c r="H114" s="58"/>
      <c r="I114" s="56"/>
      <c r="J114" s="53"/>
      <c r="K114" s="56"/>
      <c r="L114" s="56"/>
      <c r="M114" s="56"/>
      <c r="N114" s="59"/>
      <c r="O114" s="59"/>
      <c r="P114" s="59"/>
      <c r="Q114" s="59"/>
      <c r="R114" s="60"/>
      <c r="W114" s="300"/>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52"/>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row>
    <row r="115" spans="2:77" s="38" customFormat="1" ht="30" customHeight="1">
      <c r="B115" s="54"/>
      <c r="C115" s="55"/>
      <c r="D115" s="53"/>
      <c r="E115" s="56"/>
      <c r="F115" s="57"/>
      <c r="G115" s="57"/>
      <c r="H115" s="58"/>
      <c r="I115" s="56"/>
      <c r="J115" s="53"/>
      <c r="K115" s="56"/>
      <c r="L115" s="56"/>
      <c r="M115" s="56"/>
      <c r="N115" s="59"/>
      <c r="O115" s="59"/>
      <c r="P115" s="59"/>
      <c r="Q115" s="59"/>
      <c r="R115" s="60"/>
      <c r="W115" s="300"/>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52"/>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row>
    <row r="116" spans="2:77" s="38" customFormat="1" ht="30" customHeight="1">
      <c r="B116" s="54"/>
      <c r="C116" s="55"/>
      <c r="D116" s="53"/>
      <c r="E116" s="56"/>
      <c r="F116" s="57"/>
      <c r="G116" s="57"/>
      <c r="H116" s="58"/>
      <c r="I116" s="56"/>
      <c r="J116" s="53"/>
      <c r="K116" s="56"/>
      <c r="L116" s="56"/>
      <c r="M116" s="56"/>
      <c r="N116" s="59"/>
      <c r="O116" s="59"/>
      <c r="P116" s="59"/>
      <c r="Q116" s="59"/>
      <c r="R116" s="60"/>
      <c r="W116" s="300"/>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52"/>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row>
    <row r="117" spans="2:77" s="38" customFormat="1" ht="30" customHeight="1">
      <c r="B117" s="54"/>
      <c r="C117" s="55"/>
      <c r="D117" s="53"/>
      <c r="E117" s="56"/>
      <c r="F117" s="57"/>
      <c r="G117" s="57"/>
      <c r="H117" s="58"/>
      <c r="I117" s="56"/>
      <c r="J117" s="53"/>
      <c r="K117" s="56"/>
      <c r="L117" s="56"/>
      <c r="M117" s="56"/>
      <c r="N117" s="59"/>
      <c r="O117" s="59"/>
      <c r="P117" s="59"/>
      <c r="Q117" s="59"/>
      <c r="R117" s="60"/>
      <c r="W117" s="300"/>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52"/>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c r="BS117" s="39"/>
      <c r="BT117" s="39"/>
      <c r="BU117" s="39"/>
      <c r="BV117" s="39"/>
      <c r="BW117" s="39"/>
      <c r="BX117" s="39"/>
      <c r="BY117" s="39"/>
    </row>
    <row r="118" spans="2:77" s="38" customFormat="1" ht="30" customHeight="1">
      <c r="B118" s="54"/>
      <c r="C118" s="55"/>
      <c r="D118" s="53"/>
      <c r="E118" s="56"/>
      <c r="F118" s="57"/>
      <c r="G118" s="57"/>
      <c r="H118" s="58"/>
      <c r="I118" s="56"/>
      <c r="J118" s="53"/>
      <c r="K118" s="56"/>
      <c r="L118" s="56"/>
      <c r="M118" s="56"/>
      <c r="N118" s="59"/>
      <c r="O118" s="59"/>
      <c r="P118" s="59"/>
      <c r="Q118" s="59"/>
      <c r="R118" s="60"/>
      <c r="W118" s="300"/>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52"/>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39"/>
      <c r="BS118" s="39"/>
      <c r="BT118" s="39"/>
      <c r="BU118" s="39"/>
      <c r="BV118" s="39"/>
      <c r="BW118" s="39"/>
      <c r="BX118" s="39"/>
      <c r="BY118" s="39"/>
    </row>
    <row r="119" spans="2:77" s="38" customFormat="1" ht="30" customHeight="1">
      <c r="B119" s="54"/>
      <c r="C119" s="55"/>
      <c r="D119" s="53"/>
      <c r="E119" s="56"/>
      <c r="F119" s="57"/>
      <c r="G119" s="57"/>
      <c r="H119" s="58"/>
      <c r="I119" s="56"/>
      <c r="J119" s="53"/>
      <c r="K119" s="56"/>
      <c r="L119" s="56"/>
      <c r="M119" s="56"/>
      <c r="N119" s="59"/>
      <c r="O119" s="59"/>
      <c r="P119" s="59"/>
      <c r="Q119" s="59"/>
      <c r="R119" s="60"/>
      <c r="W119" s="300"/>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52"/>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c r="BS119" s="39"/>
      <c r="BT119" s="39"/>
      <c r="BU119" s="39"/>
      <c r="BV119" s="39"/>
      <c r="BW119" s="39"/>
      <c r="BX119" s="39"/>
      <c r="BY119" s="39"/>
    </row>
    <row r="120" spans="2:77" s="38" customFormat="1" ht="30" customHeight="1">
      <c r="B120" s="54"/>
      <c r="C120" s="55"/>
      <c r="D120" s="53"/>
      <c r="E120" s="56"/>
      <c r="F120" s="57"/>
      <c r="G120" s="57"/>
      <c r="H120" s="58"/>
      <c r="I120" s="56"/>
      <c r="J120" s="53"/>
      <c r="K120" s="56"/>
      <c r="L120" s="56"/>
      <c r="M120" s="56"/>
      <c r="N120" s="59"/>
      <c r="O120" s="59"/>
      <c r="P120" s="59"/>
      <c r="Q120" s="59"/>
      <c r="R120" s="60"/>
      <c r="W120" s="300"/>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52"/>
      <c r="AW120" s="39"/>
      <c r="AX120" s="39"/>
      <c r="AY120" s="39"/>
      <c r="AZ120" s="39"/>
      <c r="BA120" s="39"/>
      <c r="BB120" s="39"/>
      <c r="BC120" s="39"/>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row>
    <row r="121" spans="2:77" s="38" customFormat="1" ht="30" customHeight="1">
      <c r="B121" s="54"/>
      <c r="C121" s="55"/>
      <c r="D121" s="53"/>
      <c r="E121" s="56"/>
      <c r="F121" s="57"/>
      <c r="G121" s="57"/>
      <c r="H121" s="58"/>
      <c r="I121" s="56"/>
      <c r="J121" s="53"/>
      <c r="K121" s="56"/>
      <c r="L121" s="56"/>
      <c r="M121" s="56"/>
      <c r="N121" s="59"/>
      <c r="O121" s="59"/>
      <c r="P121" s="59"/>
      <c r="Q121" s="59"/>
      <c r="R121" s="60"/>
      <c r="W121" s="300"/>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52"/>
      <c r="AW121" s="39"/>
      <c r="AX121" s="39"/>
      <c r="AY121" s="39"/>
      <c r="AZ121" s="39"/>
      <c r="BA121" s="39"/>
      <c r="BB121" s="39"/>
      <c r="BC121" s="39"/>
      <c r="BD121" s="39"/>
      <c r="BE121" s="39"/>
      <c r="BF121" s="39"/>
      <c r="BG121" s="39"/>
      <c r="BH121" s="39"/>
      <c r="BI121" s="39"/>
      <c r="BJ121" s="39"/>
      <c r="BK121" s="39"/>
      <c r="BL121" s="39"/>
      <c r="BM121" s="39"/>
      <c r="BN121" s="39"/>
      <c r="BO121" s="39"/>
      <c r="BP121" s="39"/>
      <c r="BQ121" s="39"/>
      <c r="BR121" s="39"/>
      <c r="BS121" s="39"/>
      <c r="BT121" s="39"/>
      <c r="BU121" s="39"/>
      <c r="BV121" s="39"/>
      <c r="BW121" s="39"/>
      <c r="BX121" s="39"/>
      <c r="BY121" s="39"/>
    </row>
    <row r="122" spans="2:77" s="38" customFormat="1" ht="30" customHeight="1">
      <c r="B122" s="54"/>
      <c r="C122" s="55"/>
      <c r="D122" s="53"/>
      <c r="E122" s="56"/>
      <c r="F122" s="57"/>
      <c r="G122" s="57"/>
      <c r="H122" s="58"/>
      <c r="I122" s="56"/>
      <c r="J122" s="53"/>
      <c r="K122" s="56"/>
      <c r="L122" s="56"/>
      <c r="M122" s="56"/>
      <c r="N122" s="59"/>
      <c r="O122" s="59"/>
      <c r="P122" s="59"/>
      <c r="Q122" s="59"/>
      <c r="R122" s="60"/>
      <c r="W122" s="300"/>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52"/>
      <c r="AW122" s="39"/>
      <c r="AX122" s="39"/>
      <c r="AY122" s="39"/>
      <c r="AZ122" s="39"/>
      <c r="BA122" s="39"/>
      <c r="BB122" s="39"/>
      <c r="BC122" s="39"/>
      <c r="BD122" s="39"/>
      <c r="BE122" s="39"/>
      <c r="BF122" s="39"/>
      <c r="BG122" s="39"/>
      <c r="BH122" s="39"/>
      <c r="BI122" s="39"/>
      <c r="BJ122" s="39"/>
      <c r="BK122" s="39"/>
      <c r="BL122" s="39"/>
      <c r="BM122" s="39"/>
      <c r="BN122" s="39"/>
      <c r="BO122" s="39"/>
      <c r="BP122" s="39"/>
      <c r="BQ122" s="39"/>
      <c r="BR122" s="39"/>
      <c r="BS122" s="39"/>
      <c r="BT122" s="39"/>
      <c r="BU122" s="39"/>
      <c r="BV122" s="39"/>
      <c r="BW122" s="39"/>
      <c r="BX122" s="39"/>
      <c r="BY122" s="39"/>
    </row>
    <row r="123" spans="2:77" s="38" customFormat="1" ht="30" customHeight="1">
      <c r="B123" s="54"/>
      <c r="C123" s="55"/>
      <c r="D123" s="53"/>
      <c r="E123" s="56"/>
      <c r="F123" s="57"/>
      <c r="G123" s="57"/>
      <c r="H123" s="58"/>
      <c r="I123" s="56"/>
      <c r="J123" s="53"/>
      <c r="K123" s="56"/>
      <c r="L123" s="56"/>
      <c r="M123" s="56"/>
      <c r="N123" s="59"/>
      <c r="O123" s="59"/>
      <c r="P123" s="59"/>
      <c r="Q123" s="59"/>
      <c r="R123" s="60"/>
      <c r="W123" s="300"/>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52"/>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row>
    <row r="124" spans="2:77" s="38" customFormat="1" ht="30" customHeight="1">
      <c r="B124" s="54"/>
      <c r="C124" s="55"/>
      <c r="D124" s="53"/>
      <c r="E124" s="56"/>
      <c r="F124" s="57"/>
      <c r="G124" s="57"/>
      <c r="H124" s="58"/>
      <c r="I124" s="56"/>
      <c r="J124" s="53"/>
      <c r="K124" s="56"/>
      <c r="L124" s="56"/>
      <c r="M124" s="56"/>
      <c r="N124" s="59"/>
      <c r="O124" s="59"/>
      <c r="P124" s="59"/>
      <c r="Q124" s="59"/>
      <c r="R124" s="60"/>
      <c r="W124" s="300"/>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52"/>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row>
    <row r="125" spans="2:77" s="38" customFormat="1" ht="30" customHeight="1">
      <c r="B125" s="54"/>
      <c r="C125" s="55"/>
      <c r="D125" s="53"/>
      <c r="E125" s="56"/>
      <c r="F125" s="57"/>
      <c r="G125" s="57"/>
      <c r="H125" s="58"/>
      <c r="I125" s="56"/>
      <c r="J125" s="53"/>
      <c r="K125" s="56"/>
      <c r="L125" s="56"/>
      <c r="M125" s="56"/>
      <c r="N125" s="59"/>
      <c r="O125" s="59"/>
      <c r="P125" s="59"/>
      <c r="Q125" s="59"/>
      <c r="R125" s="60"/>
      <c r="W125" s="300"/>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52"/>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row>
    <row r="126" spans="2:77" s="38" customFormat="1" ht="30" customHeight="1">
      <c r="B126" s="54"/>
      <c r="C126" s="55"/>
      <c r="D126" s="53"/>
      <c r="E126" s="56"/>
      <c r="F126" s="57"/>
      <c r="G126" s="57"/>
      <c r="H126" s="58"/>
      <c r="I126" s="56"/>
      <c r="J126" s="53"/>
      <c r="K126" s="56"/>
      <c r="L126" s="56"/>
      <c r="M126" s="56"/>
      <c r="N126" s="59"/>
      <c r="O126" s="59"/>
      <c r="P126" s="59"/>
      <c r="Q126" s="59"/>
      <c r="R126" s="60"/>
      <c r="W126" s="300"/>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52"/>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row>
    <row r="127" spans="2:77" s="38" customFormat="1" ht="30" customHeight="1">
      <c r="B127" s="54"/>
      <c r="C127" s="55"/>
      <c r="D127" s="53"/>
      <c r="E127" s="56"/>
      <c r="F127" s="57"/>
      <c r="G127" s="57"/>
      <c r="H127" s="58"/>
      <c r="I127" s="56"/>
      <c r="J127" s="53"/>
      <c r="K127" s="56"/>
      <c r="L127" s="56"/>
      <c r="M127" s="56"/>
      <c r="N127" s="59"/>
      <c r="O127" s="59"/>
      <c r="P127" s="59"/>
      <c r="Q127" s="59"/>
      <c r="R127" s="60"/>
      <c r="W127" s="300"/>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52"/>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row>
    <row r="128" spans="2:77" s="38" customFormat="1" ht="30" customHeight="1">
      <c r="B128" s="54"/>
      <c r="C128" s="55"/>
      <c r="D128" s="53"/>
      <c r="E128" s="56"/>
      <c r="F128" s="57"/>
      <c r="G128" s="57"/>
      <c r="H128" s="58"/>
      <c r="I128" s="56"/>
      <c r="J128" s="53"/>
      <c r="K128" s="56"/>
      <c r="L128" s="56"/>
      <c r="M128" s="56"/>
      <c r="N128" s="59"/>
      <c r="O128" s="59"/>
      <c r="P128" s="59"/>
      <c r="Q128" s="59"/>
      <c r="R128" s="60"/>
      <c r="W128" s="300"/>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52"/>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row>
    <row r="129" spans="2:77" s="38" customFormat="1" ht="30" customHeight="1">
      <c r="B129" s="54"/>
      <c r="C129" s="55"/>
      <c r="D129" s="53"/>
      <c r="E129" s="56"/>
      <c r="F129" s="57"/>
      <c r="G129" s="57"/>
      <c r="H129" s="58"/>
      <c r="I129" s="56"/>
      <c r="J129" s="53"/>
      <c r="K129" s="56"/>
      <c r="L129" s="56"/>
      <c r="M129" s="56"/>
      <c r="N129" s="59"/>
      <c r="O129" s="59"/>
      <c r="P129" s="59"/>
      <c r="Q129" s="59"/>
      <c r="R129" s="60"/>
      <c r="W129" s="300"/>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52"/>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row>
    <row r="130" spans="2:77" s="38" customFormat="1" ht="30" customHeight="1">
      <c r="B130" s="54"/>
      <c r="C130" s="55"/>
      <c r="D130" s="53"/>
      <c r="E130" s="56"/>
      <c r="F130" s="57"/>
      <c r="G130" s="57"/>
      <c r="H130" s="58"/>
      <c r="I130" s="56"/>
      <c r="J130" s="53"/>
      <c r="K130" s="56"/>
      <c r="L130" s="56"/>
      <c r="M130" s="56"/>
      <c r="N130" s="59"/>
      <c r="O130" s="59"/>
      <c r="P130" s="59"/>
      <c r="Q130" s="59"/>
      <c r="R130" s="60"/>
      <c r="W130" s="300"/>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52"/>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row>
    <row r="131" spans="2:77" s="38" customFormat="1" ht="30" customHeight="1">
      <c r="B131" s="54"/>
      <c r="C131" s="55"/>
      <c r="D131" s="53"/>
      <c r="E131" s="56"/>
      <c r="F131" s="57"/>
      <c r="G131" s="57"/>
      <c r="H131" s="58"/>
      <c r="I131" s="56"/>
      <c r="J131" s="53"/>
      <c r="K131" s="56"/>
      <c r="L131" s="56"/>
      <c r="M131" s="56"/>
      <c r="N131" s="59"/>
      <c r="O131" s="59"/>
      <c r="P131" s="59"/>
      <c r="Q131" s="59"/>
      <c r="R131" s="60"/>
      <c r="W131" s="300"/>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52"/>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row>
    <row r="132" spans="2:77" s="38" customFormat="1" ht="30" customHeight="1">
      <c r="B132" s="54"/>
      <c r="C132" s="55"/>
      <c r="D132" s="53"/>
      <c r="E132" s="56"/>
      <c r="F132" s="57"/>
      <c r="G132" s="57"/>
      <c r="H132" s="58"/>
      <c r="I132" s="56"/>
      <c r="J132" s="53"/>
      <c r="K132" s="56"/>
      <c r="L132" s="56"/>
      <c r="M132" s="56"/>
      <c r="N132" s="59"/>
      <c r="O132" s="59"/>
      <c r="P132" s="59"/>
      <c r="Q132" s="59"/>
      <c r="R132" s="60"/>
      <c r="W132" s="300"/>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52"/>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row>
    <row r="133" spans="2:77" s="38" customFormat="1" ht="30" customHeight="1">
      <c r="B133" s="54"/>
      <c r="C133" s="55"/>
      <c r="D133" s="53"/>
      <c r="E133" s="56"/>
      <c r="F133" s="57"/>
      <c r="G133" s="57"/>
      <c r="H133" s="58"/>
      <c r="I133" s="56"/>
      <c r="J133" s="53"/>
      <c r="K133" s="56"/>
      <c r="L133" s="56"/>
      <c r="M133" s="56"/>
      <c r="N133" s="59"/>
      <c r="O133" s="59"/>
      <c r="P133" s="59"/>
      <c r="Q133" s="59"/>
      <c r="R133" s="60"/>
      <c r="W133" s="300"/>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52"/>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row>
    <row r="134" spans="2:77" s="38" customFormat="1" ht="30" customHeight="1">
      <c r="B134" s="54"/>
      <c r="C134" s="55"/>
      <c r="D134" s="53"/>
      <c r="E134" s="56"/>
      <c r="F134" s="57"/>
      <c r="G134" s="57"/>
      <c r="H134" s="58"/>
      <c r="I134" s="56"/>
      <c r="J134" s="53"/>
      <c r="K134" s="56"/>
      <c r="L134" s="56"/>
      <c r="M134" s="56"/>
      <c r="N134" s="59"/>
      <c r="O134" s="59"/>
      <c r="P134" s="59"/>
      <c r="Q134" s="59"/>
      <c r="R134" s="60"/>
      <c r="W134" s="300"/>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52"/>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row>
    <row r="135" spans="2:77" s="38" customFormat="1" ht="30" customHeight="1">
      <c r="B135" s="54"/>
      <c r="C135" s="55"/>
      <c r="D135" s="53"/>
      <c r="E135" s="56"/>
      <c r="F135" s="57"/>
      <c r="G135" s="57"/>
      <c r="H135" s="58"/>
      <c r="I135" s="56"/>
      <c r="J135" s="53"/>
      <c r="K135" s="56"/>
      <c r="L135" s="56"/>
      <c r="M135" s="56"/>
      <c r="N135" s="59"/>
      <c r="O135" s="59"/>
      <c r="P135" s="59"/>
      <c r="Q135" s="59"/>
      <c r="R135" s="60"/>
      <c r="W135" s="300"/>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52"/>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row>
    <row r="136" spans="2:77" s="38" customFormat="1" ht="30" customHeight="1">
      <c r="B136" s="54"/>
      <c r="C136" s="55"/>
      <c r="D136" s="53"/>
      <c r="E136" s="56"/>
      <c r="F136" s="57"/>
      <c r="G136" s="57"/>
      <c r="H136" s="58"/>
      <c r="I136" s="56"/>
      <c r="J136" s="53"/>
      <c r="K136" s="56"/>
      <c r="L136" s="56"/>
      <c r="M136" s="56"/>
      <c r="N136" s="59"/>
      <c r="O136" s="59"/>
      <c r="P136" s="59"/>
      <c r="Q136" s="59"/>
      <c r="R136" s="60"/>
      <c r="W136" s="300"/>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52"/>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row>
    <row r="137" spans="2:77" s="38" customFormat="1" ht="30" customHeight="1">
      <c r="B137" s="54"/>
      <c r="C137" s="55"/>
      <c r="D137" s="53"/>
      <c r="E137" s="56"/>
      <c r="F137" s="57"/>
      <c r="G137" s="57"/>
      <c r="H137" s="58"/>
      <c r="I137" s="56"/>
      <c r="J137" s="53"/>
      <c r="K137" s="56"/>
      <c r="L137" s="56"/>
      <c r="M137" s="56"/>
      <c r="N137" s="59"/>
      <c r="O137" s="59"/>
      <c r="P137" s="59"/>
      <c r="Q137" s="59"/>
      <c r="R137" s="60"/>
      <c r="W137" s="300"/>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52"/>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row>
    <row r="138" spans="2:77" s="38" customFormat="1" ht="30" customHeight="1">
      <c r="B138" s="54"/>
      <c r="C138" s="55"/>
      <c r="D138" s="53"/>
      <c r="E138" s="56"/>
      <c r="F138" s="57"/>
      <c r="G138" s="57"/>
      <c r="H138" s="58"/>
      <c r="I138" s="56"/>
      <c r="J138" s="53"/>
      <c r="K138" s="56"/>
      <c r="L138" s="56"/>
      <c r="M138" s="56"/>
      <c r="N138" s="59"/>
      <c r="O138" s="59"/>
      <c r="P138" s="59"/>
      <c r="Q138" s="59"/>
      <c r="R138" s="60"/>
      <c r="W138" s="300"/>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52"/>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row>
    <row r="139" spans="2:77" s="38" customFormat="1" ht="30" customHeight="1">
      <c r="B139" s="54"/>
      <c r="C139" s="55"/>
      <c r="D139" s="53"/>
      <c r="E139" s="56"/>
      <c r="F139" s="57"/>
      <c r="G139" s="57"/>
      <c r="H139" s="58"/>
      <c r="I139" s="56"/>
      <c r="J139" s="53"/>
      <c r="K139" s="56"/>
      <c r="L139" s="56"/>
      <c r="M139" s="56"/>
      <c r="N139" s="59"/>
      <c r="O139" s="59"/>
      <c r="P139" s="59"/>
      <c r="Q139" s="59"/>
      <c r="R139" s="60"/>
      <c r="W139" s="300"/>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52"/>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row>
    <row r="140" spans="2:77" s="38" customFormat="1" ht="30" customHeight="1">
      <c r="B140" s="54"/>
      <c r="C140" s="55"/>
      <c r="D140" s="53"/>
      <c r="E140" s="56"/>
      <c r="F140" s="57"/>
      <c r="G140" s="57"/>
      <c r="H140" s="58"/>
      <c r="I140" s="56"/>
      <c r="J140" s="53"/>
      <c r="K140" s="56"/>
      <c r="L140" s="56"/>
      <c r="M140" s="56"/>
      <c r="N140" s="59"/>
      <c r="O140" s="59"/>
      <c r="P140" s="59"/>
      <c r="Q140" s="59"/>
      <c r="R140" s="60"/>
      <c r="W140" s="300"/>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52"/>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row>
    <row r="141" spans="2:77" s="38" customFormat="1" ht="30" customHeight="1">
      <c r="B141" s="54"/>
      <c r="C141" s="55"/>
      <c r="D141" s="53"/>
      <c r="E141" s="56"/>
      <c r="F141" s="57"/>
      <c r="G141" s="57"/>
      <c r="H141" s="58"/>
      <c r="I141" s="56"/>
      <c r="J141" s="53"/>
      <c r="K141" s="56"/>
      <c r="L141" s="56"/>
      <c r="M141" s="56"/>
      <c r="N141" s="59"/>
      <c r="O141" s="59"/>
      <c r="P141" s="59"/>
      <c r="Q141" s="59"/>
      <c r="R141" s="60"/>
      <c r="W141" s="300"/>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52"/>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row>
    <row r="142" spans="2:77" s="38" customFormat="1" ht="30" customHeight="1">
      <c r="B142" s="54"/>
      <c r="C142" s="55"/>
      <c r="D142" s="53"/>
      <c r="E142" s="56"/>
      <c r="F142" s="57"/>
      <c r="G142" s="57"/>
      <c r="H142" s="58"/>
      <c r="I142" s="56"/>
      <c r="J142" s="53"/>
      <c r="K142" s="56"/>
      <c r="L142" s="56"/>
      <c r="M142" s="56"/>
      <c r="N142" s="59"/>
      <c r="O142" s="59"/>
      <c r="P142" s="59"/>
      <c r="Q142" s="59"/>
      <c r="R142" s="60"/>
      <c r="W142" s="300"/>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52"/>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row>
    <row r="143" spans="2:77" s="38" customFormat="1" ht="30" customHeight="1">
      <c r="B143" s="54"/>
      <c r="C143" s="55"/>
      <c r="D143" s="53"/>
      <c r="E143" s="56"/>
      <c r="F143" s="57"/>
      <c r="G143" s="57"/>
      <c r="H143" s="58"/>
      <c r="I143" s="56"/>
      <c r="J143" s="53"/>
      <c r="K143" s="56"/>
      <c r="L143" s="56"/>
      <c r="M143" s="56"/>
      <c r="N143" s="59"/>
      <c r="O143" s="59"/>
      <c r="P143" s="59"/>
      <c r="Q143" s="59"/>
      <c r="R143" s="60"/>
      <c r="W143" s="300"/>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52"/>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row>
    <row r="144" spans="2:77" s="38" customFormat="1" ht="30" customHeight="1">
      <c r="B144" s="54"/>
      <c r="C144" s="55"/>
      <c r="D144" s="53"/>
      <c r="E144" s="56"/>
      <c r="F144" s="57"/>
      <c r="G144" s="57"/>
      <c r="H144" s="58"/>
      <c r="I144" s="56"/>
      <c r="J144" s="53"/>
      <c r="K144" s="56"/>
      <c r="L144" s="56"/>
      <c r="M144" s="56"/>
      <c r="N144" s="59"/>
      <c r="O144" s="59"/>
      <c r="P144" s="59"/>
      <c r="Q144" s="59"/>
      <c r="R144" s="60"/>
      <c r="W144" s="300"/>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52"/>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row>
    <row r="145" spans="2:77" s="38" customFormat="1" ht="30" customHeight="1">
      <c r="B145" s="54"/>
      <c r="C145" s="55"/>
      <c r="D145" s="53"/>
      <c r="E145" s="56"/>
      <c r="F145" s="57"/>
      <c r="G145" s="57"/>
      <c r="H145" s="58"/>
      <c r="I145" s="56"/>
      <c r="J145" s="53"/>
      <c r="K145" s="56"/>
      <c r="L145" s="56"/>
      <c r="M145" s="56"/>
      <c r="N145" s="59"/>
      <c r="O145" s="59"/>
      <c r="P145" s="59"/>
      <c r="Q145" s="59"/>
      <c r="R145" s="60"/>
      <c r="W145" s="300"/>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52"/>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row>
    <row r="146" spans="2:77" s="38" customFormat="1" ht="30" customHeight="1">
      <c r="B146" s="54"/>
      <c r="C146" s="55"/>
      <c r="D146" s="53"/>
      <c r="E146" s="56"/>
      <c r="F146" s="57"/>
      <c r="G146" s="57"/>
      <c r="H146" s="58"/>
      <c r="I146" s="56"/>
      <c r="J146" s="53"/>
      <c r="K146" s="56"/>
      <c r="L146" s="56"/>
      <c r="M146" s="56"/>
      <c r="N146" s="59"/>
      <c r="O146" s="59"/>
      <c r="P146" s="59"/>
      <c r="Q146" s="59"/>
      <c r="R146" s="60"/>
      <c r="W146" s="300"/>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52"/>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row>
    <row r="147" spans="2:77" s="38" customFormat="1" ht="30" customHeight="1">
      <c r="B147" s="54"/>
      <c r="C147" s="55"/>
      <c r="D147" s="53"/>
      <c r="E147" s="56"/>
      <c r="F147" s="57"/>
      <c r="G147" s="57"/>
      <c r="H147" s="58"/>
      <c r="I147" s="56"/>
      <c r="J147" s="53"/>
      <c r="K147" s="56"/>
      <c r="L147" s="56"/>
      <c r="M147" s="56"/>
      <c r="N147" s="59"/>
      <c r="O147" s="59"/>
      <c r="P147" s="59"/>
      <c r="Q147" s="59"/>
      <c r="R147" s="60"/>
      <c r="W147" s="300"/>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52"/>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row>
    <row r="148" spans="2:77" s="38" customFormat="1" ht="30" customHeight="1">
      <c r="B148" s="54"/>
      <c r="C148" s="55"/>
      <c r="D148" s="53"/>
      <c r="E148" s="56"/>
      <c r="F148" s="57"/>
      <c r="G148" s="57"/>
      <c r="H148" s="58"/>
      <c r="I148" s="56"/>
      <c r="J148" s="53"/>
      <c r="K148" s="56"/>
      <c r="L148" s="56"/>
      <c r="M148" s="56"/>
      <c r="N148" s="59"/>
      <c r="O148" s="59"/>
      <c r="P148" s="59"/>
      <c r="Q148" s="59"/>
      <c r="R148" s="60"/>
      <c r="W148" s="300"/>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52"/>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row>
    <row r="149" spans="2:77" s="38" customFormat="1" ht="30" customHeight="1">
      <c r="B149" s="54"/>
      <c r="C149" s="55"/>
      <c r="D149" s="53"/>
      <c r="E149" s="56"/>
      <c r="F149" s="57"/>
      <c r="G149" s="57"/>
      <c r="H149" s="58"/>
      <c r="I149" s="56"/>
      <c r="J149" s="53"/>
      <c r="K149" s="56"/>
      <c r="L149" s="56"/>
      <c r="M149" s="56"/>
      <c r="N149" s="59"/>
      <c r="O149" s="59"/>
      <c r="P149" s="59"/>
      <c r="Q149" s="59"/>
      <c r="R149" s="60"/>
      <c r="W149" s="300"/>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52"/>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row>
    <row r="150" spans="2:77" s="38" customFormat="1" ht="30" customHeight="1">
      <c r="B150" s="54"/>
      <c r="C150" s="55"/>
      <c r="D150" s="53"/>
      <c r="E150" s="56"/>
      <c r="F150" s="57"/>
      <c r="G150" s="57"/>
      <c r="H150" s="58"/>
      <c r="I150" s="56"/>
      <c r="J150" s="53"/>
      <c r="K150" s="56"/>
      <c r="L150" s="56"/>
      <c r="M150" s="56"/>
      <c r="N150" s="59"/>
      <c r="O150" s="59"/>
      <c r="P150" s="59"/>
      <c r="Q150" s="59"/>
      <c r="R150" s="60"/>
      <c r="W150" s="300"/>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52"/>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row>
    <row r="151" spans="2:77" s="38" customFormat="1" ht="30" customHeight="1">
      <c r="B151" s="54"/>
      <c r="C151" s="55"/>
      <c r="D151" s="53"/>
      <c r="E151" s="56"/>
      <c r="F151" s="57"/>
      <c r="G151" s="57"/>
      <c r="H151" s="58"/>
      <c r="I151" s="56"/>
      <c r="J151" s="53"/>
      <c r="K151" s="56"/>
      <c r="L151" s="56"/>
      <c r="M151" s="56"/>
      <c r="N151" s="59"/>
      <c r="O151" s="59"/>
      <c r="P151" s="59"/>
      <c r="Q151" s="59"/>
      <c r="R151" s="60"/>
      <c r="W151" s="300"/>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52"/>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row>
    <row r="152" spans="2:77" s="38" customFormat="1" ht="30" customHeight="1">
      <c r="B152" s="54"/>
      <c r="C152" s="55"/>
      <c r="D152" s="53"/>
      <c r="E152" s="56"/>
      <c r="F152" s="57"/>
      <c r="G152" s="57"/>
      <c r="H152" s="58"/>
      <c r="I152" s="56"/>
      <c r="J152" s="53"/>
      <c r="K152" s="56"/>
      <c r="L152" s="56"/>
      <c r="M152" s="56"/>
      <c r="N152" s="59"/>
      <c r="O152" s="59"/>
      <c r="P152" s="59"/>
      <c r="Q152" s="59"/>
      <c r="R152" s="60"/>
      <c r="W152" s="300"/>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52"/>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row>
    <row r="153" spans="2:77" s="38" customFormat="1" ht="30" customHeight="1">
      <c r="B153" s="54"/>
      <c r="C153" s="55"/>
      <c r="D153" s="53"/>
      <c r="E153" s="56"/>
      <c r="F153" s="57"/>
      <c r="G153" s="57"/>
      <c r="H153" s="58"/>
      <c r="I153" s="56"/>
      <c r="J153" s="53"/>
      <c r="K153" s="56"/>
      <c r="L153" s="56"/>
      <c r="M153" s="56"/>
      <c r="N153" s="59"/>
      <c r="O153" s="59"/>
      <c r="P153" s="59"/>
      <c r="Q153" s="59"/>
      <c r="R153" s="60"/>
      <c r="W153" s="300"/>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52"/>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row>
    <row r="154" spans="2:77" s="38" customFormat="1" ht="30" customHeight="1">
      <c r="B154" s="54"/>
      <c r="C154" s="55"/>
      <c r="D154" s="53"/>
      <c r="E154" s="56"/>
      <c r="F154" s="57"/>
      <c r="G154" s="57"/>
      <c r="H154" s="58"/>
      <c r="I154" s="56"/>
      <c r="J154" s="53"/>
      <c r="K154" s="56"/>
      <c r="L154" s="56"/>
      <c r="M154" s="56"/>
      <c r="N154" s="59"/>
      <c r="O154" s="59"/>
      <c r="P154" s="59"/>
      <c r="Q154" s="59"/>
      <c r="R154" s="60"/>
      <c r="W154" s="300"/>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52"/>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row>
    <row r="155" spans="2:77" s="38" customFormat="1" ht="30" customHeight="1">
      <c r="B155" s="54"/>
      <c r="C155" s="55"/>
      <c r="D155" s="53"/>
      <c r="E155" s="56"/>
      <c r="F155" s="57"/>
      <c r="G155" s="57"/>
      <c r="H155" s="58"/>
      <c r="I155" s="56"/>
      <c r="J155" s="53"/>
      <c r="K155" s="56"/>
      <c r="L155" s="56"/>
      <c r="M155" s="56"/>
      <c r="N155" s="59"/>
      <c r="O155" s="59"/>
      <c r="P155" s="59"/>
      <c r="Q155" s="59"/>
      <c r="R155" s="60"/>
      <c r="W155" s="300"/>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52"/>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c r="BT155" s="39"/>
      <c r="BU155" s="39"/>
      <c r="BV155" s="39"/>
      <c r="BW155" s="39"/>
      <c r="BX155" s="39"/>
      <c r="BY155" s="39"/>
    </row>
    <row r="156" spans="2:77" s="38" customFormat="1" ht="30" customHeight="1">
      <c r="B156" s="54"/>
      <c r="C156" s="55"/>
      <c r="D156" s="53"/>
      <c r="E156" s="56"/>
      <c r="F156" s="57"/>
      <c r="G156" s="57"/>
      <c r="H156" s="58"/>
      <c r="I156" s="56"/>
      <c r="J156" s="53"/>
      <c r="K156" s="56"/>
      <c r="L156" s="56"/>
      <c r="M156" s="56"/>
      <c r="N156" s="59"/>
      <c r="O156" s="59"/>
      <c r="P156" s="59"/>
      <c r="Q156" s="59"/>
      <c r="R156" s="60"/>
      <c r="W156" s="300"/>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52"/>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c r="BT156" s="39"/>
      <c r="BU156" s="39"/>
      <c r="BV156" s="39"/>
      <c r="BW156" s="39"/>
      <c r="BX156" s="39"/>
      <c r="BY156" s="39"/>
    </row>
    <row r="157" spans="2:77" s="38" customFormat="1" ht="30" customHeight="1">
      <c r="B157" s="54"/>
      <c r="C157" s="55"/>
      <c r="D157" s="53"/>
      <c r="E157" s="56"/>
      <c r="F157" s="57"/>
      <c r="G157" s="57"/>
      <c r="H157" s="58"/>
      <c r="I157" s="56"/>
      <c r="J157" s="53"/>
      <c r="K157" s="56"/>
      <c r="L157" s="56"/>
      <c r="M157" s="56"/>
      <c r="N157" s="59"/>
      <c r="O157" s="59"/>
      <c r="P157" s="59"/>
      <c r="Q157" s="59"/>
      <c r="R157" s="60"/>
      <c r="W157" s="300"/>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52"/>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c r="BT157" s="39"/>
      <c r="BU157" s="39"/>
      <c r="BV157" s="39"/>
      <c r="BW157" s="39"/>
      <c r="BX157" s="39"/>
      <c r="BY157" s="39"/>
    </row>
    <row r="158" spans="2:77" s="38" customFormat="1" ht="30" customHeight="1">
      <c r="B158" s="54"/>
      <c r="C158" s="55"/>
      <c r="D158" s="53"/>
      <c r="E158" s="56"/>
      <c r="F158" s="57"/>
      <c r="G158" s="57"/>
      <c r="H158" s="58"/>
      <c r="I158" s="56"/>
      <c r="J158" s="53"/>
      <c r="K158" s="56"/>
      <c r="L158" s="56"/>
      <c r="M158" s="56"/>
      <c r="N158" s="59"/>
      <c r="O158" s="59"/>
      <c r="P158" s="59"/>
      <c r="Q158" s="59"/>
      <c r="R158" s="60"/>
      <c r="W158" s="300"/>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52"/>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row>
    <row r="159" spans="2:77" s="38" customFormat="1" ht="30" customHeight="1">
      <c r="B159" s="54"/>
      <c r="C159" s="55"/>
      <c r="D159" s="53"/>
      <c r="E159" s="56"/>
      <c r="F159" s="57"/>
      <c r="G159" s="57"/>
      <c r="H159" s="58"/>
      <c r="I159" s="56"/>
      <c r="J159" s="53"/>
      <c r="K159" s="56"/>
      <c r="L159" s="56"/>
      <c r="M159" s="56"/>
      <c r="N159" s="59"/>
      <c r="O159" s="59"/>
      <c r="P159" s="59"/>
      <c r="Q159" s="59"/>
      <c r="R159" s="60"/>
      <c r="W159" s="300"/>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52"/>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row>
    <row r="160" spans="2:77" s="38" customFormat="1" ht="30" customHeight="1">
      <c r="B160" s="54"/>
      <c r="C160" s="55"/>
      <c r="D160" s="53"/>
      <c r="E160" s="56"/>
      <c r="F160" s="57"/>
      <c r="G160" s="57"/>
      <c r="H160" s="58"/>
      <c r="I160" s="56"/>
      <c r="J160" s="53"/>
      <c r="K160" s="56"/>
      <c r="L160" s="56"/>
      <c r="M160" s="56"/>
      <c r="N160" s="59"/>
      <c r="O160" s="59"/>
      <c r="P160" s="59"/>
      <c r="Q160" s="59"/>
      <c r="R160" s="60"/>
      <c r="W160" s="300"/>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52"/>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c r="BT160" s="39"/>
      <c r="BU160" s="39"/>
      <c r="BV160" s="39"/>
      <c r="BW160" s="39"/>
      <c r="BX160" s="39"/>
      <c r="BY160" s="39"/>
    </row>
    <row r="161" spans="2:77" s="38" customFormat="1" ht="30" customHeight="1">
      <c r="B161" s="54"/>
      <c r="C161" s="55"/>
      <c r="D161" s="53"/>
      <c r="E161" s="56"/>
      <c r="F161" s="57"/>
      <c r="G161" s="57"/>
      <c r="H161" s="58"/>
      <c r="I161" s="56"/>
      <c r="J161" s="53"/>
      <c r="K161" s="56"/>
      <c r="L161" s="56"/>
      <c r="M161" s="56"/>
      <c r="N161" s="59"/>
      <c r="O161" s="59"/>
      <c r="P161" s="59"/>
      <c r="Q161" s="59"/>
      <c r="R161" s="60"/>
      <c r="W161" s="300"/>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52"/>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c r="BS161" s="39"/>
      <c r="BT161" s="39"/>
      <c r="BU161" s="39"/>
      <c r="BV161" s="39"/>
      <c r="BW161" s="39"/>
      <c r="BX161" s="39"/>
      <c r="BY161" s="39"/>
    </row>
    <row r="162" spans="2:77" s="38" customFormat="1" ht="30" customHeight="1">
      <c r="B162" s="54"/>
      <c r="C162" s="55"/>
      <c r="D162" s="53"/>
      <c r="E162" s="56"/>
      <c r="F162" s="57"/>
      <c r="G162" s="57"/>
      <c r="H162" s="58"/>
      <c r="I162" s="56"/>
      <c r="J162" s="53"/>
      <c r="K162" s="56"/>
      <c r="L162" s="56"/>
      <c r="M162" s="56"/>
      <c r="N162" s="59"/>
      <c r="O162" s="59"/>
      <c r="P162" s="59"/>
      <c r="Q162" s="59"/>
      <c r="R162" s="60"/>
      <c r="W162" s="300"/>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52"/>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c r="BS162" s="39"/>
      <c r="BT162" s="39"/>
      <c r="BU162" s="39"/>
      <c r="BV162" s="39"/>
      <c r="BW162" s="39"/>
      <c r="BX162" s="39"/>
      <c r="BY162" s="39"/>
    </row>
    <row r="163" spans="2:77" s="38" customFormat="1" ht="30" customHeight="1">
      <c r="B163" s="54"/>
      <c r="C163" s="55"/>
      <c r="D163" s="53"/>
      <c r="E163" s="56"/>
      <c r="F163" s="57"/>
      <c r="G163" s="57"/>
      <c r="H163" s="58"/>
      <c r="I163" s="56"/>
      <c r="J163" s="53"/>
      <c r="K163" s="56"/>
      <c r="L163" s="56"/>
      <c r="M163" s="56"/>
      <c r="N163" s="59"/>
      <c r="O163" s="59"/>
      <c r="P163" s="59"/>
      <c r="Q163" s="59"/>
      <c r="R163" s="60"/>
      <c r="W163" s="300"/>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52"/>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c r="BS163" s="39"/>
      <c r="BT163" s="39"/>
      <c r="BU163" s="39"/>
      <c r="BV163" s="39"/>
      <c r="BW163" s="39"/>
      <c r="BX163" s="39"/>
      <c r="BY163" s="39"/>
    </row>
    <row r="164" spans="2:77" s="38" customFormat="1" ht="30" customHeight="1">
      <c r="B164" s="54"/>
      <c r="C164" s="55"/>
      <c r="D164" s="53"/>
      <c r="E164" s="56"/>
      <c r="F164" s="57"/>
      <c r="G164" s="57"/>
      <c r="H164" s="58"/>
      <c r="I164" s="56"/>
      <c r="J164" s="53"/>
      <c r="K164" s="56"/>
      <c r="L164" s="56"/>
      <c r="M164" s="56"/>
      <c r="N164" s="59"/>
      <c r="O164" s="59"/>
      <c r="P164" s="59"/>
      <c r="Q164" s="59"/>
      <c r="R164" s="60"/>
      <c r="W164" s="300"/>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52"/>
      <c r="AW164" s="39"/>
      <c r="AX164" s="39"/>
      <c r="AY164" s="39"/>
      <c r="AZ164" s="39"/>
      <c r="BA164" s="39"/>
      <c r="BB164" s="39"/>
      <c r="BC164" s="39"/>
      <c r="BD164" s="39"/>
      <c r="BE164" s="39"/>
      <c r="BF164" s="39"/>
      <c r="BG164" s="39"/>
      <c r="BH164" s="39"/>
      <c r="BI164" s="39"/>
      <c r="BJ164" s="39"/>
      <c r="BK164" s="39"/>
      <c r="BL164" s="39"/>
      <c r="BM164" s="39"/>
      <c r="BN164" s="39"/>
      <c r="BO164" s="39"/>
      <c r="BP164" s="39"/>
      <c r="BQ164" s="39"/>
      <c r="BR164" s="39"/>
      <c r="BS164" s="39"/>
      <c r="BT164" s="39"/>
      <c r="BU164" s="39"/>
      <c r="BV164" s="39"/>
      <c r="BW164" s="39"/>
      <c r="BX164" s="39"/>
      <c r="BY164" s="39"/>
    </row>
    <row r="165" spans="2:77" s="38" customFormat="1" ht="30" customHeight="1">
      <c r="B165" s="54"/>
      <c r="C165" s="55"/>
      <c r="D165" s="53"/>
      <c r="E165" s="56"/>
      <c r="F165" s="57"/>
      <c r="G165" s="57"/>
      <c r="H165" s="58"/>
      <c r="I165" s="56"/>
      <c r="J165" s="53"/>
      <c r="K165" s="56"/>
      <c r="L165" s="56"/>
      <c r="M165" s="56"/>
      <c r="N165" s="59"/>
      <c r="O165" s="59"/>
      <c r="P165" s="59"/>
      <c r="Q165" s="59"/>
      <c r="R165" s="60"/>
      <c r="W165" s="300"/>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52"/>
      <c r="AW165" s="39"/>
      <c r="AX165" s="39"/>
      <c r="AY165" s="39"/>
      <c r="AZ165" s="39"/>
      <c r="BA165" s="39"/>
      <c r="BB165" s="39"/>
      <c r="BC165" s="39"/>
      <c r="BD165" s="39"/>
      <c r="BE165" s="39"/>
      <c r="BF165" s="39"/>
      <c r="BG165" s="39"/>
      <c r="BH165" s="39"/>
      <c r="BI165" s="39"/>
      <c r="BJ165" s="39"/>
      <c r="BK165" s="39"/>
      <c r="BL165" s="39"/>
      <c r="BM165" s="39"/>
      <c r="BN165" s="39"/>
      <c r="BO165" s="39"/>
      <c r="BP165" s="39"/>
      <c r="BQ165" s="39"/>
      <c r="BR165" s="39"/>
      <c r="BS165" s="39"/>
      <c r="BT165" s="39"/>
      <c r="BU165" s="39"/>
      <c r="BV165" s="39"/>
      <c r="BW165" s="39"/>
      <c r="BX165" s="39"/>
      <c r="BY165" s="39"/>
    </row>
    <row r="166" spans="2:77" s="38" customFormat="1" ht="30" customHeight="1">
      <c r="B166" s="54"/>
      <c r="C166" s="55"/>
      <c r="D166" s="53"/>
      <c r="E166" s="56"/>
      <c r="F166" s="57"/>
      <c r="G166" s="57"/>
      <c r="H166" s="58"/>
      <c r="I166" s="56"/>
      <c r="J166" s="53"/>
      <c r="K166" s="56"/>
      <c r="L166" s="56"/>
      <c r="M166" s="56"/>
      <c r="N166" s="59"/>
      <c r="O166" s="59"/>
      <c r="P166" s="59"/>
      <c r="Q166" s="59"/>
      <c r="R166" s="60"/>
      <c r="W166" s="300"/>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52"/>
      <c r="AW166" s="39"/>
      <c r="AX166" s="39"/>
      <c r="AY166" s="39"/>
      <c r="AZ166" s="39"/>
      <c r="BA166" s="39"/>
      <c r="BB166" s="39"/>
      <c r="BC166" s="39"/>
      <c r="BD166" s="39"/>
      <c r="BE166" s="39"/>
      <c r="BF166" s="39"/>
      <c r="BG166" s="39"/>
      <c r="BH166" s="39"/>
      <c r="BI166" s="39"/>
      <c r="BJ166" s="39"/>
      <c r="BK166" s="39"/>
      <c r="BL166" s="39"/>
      <c r="BM166" s="39"/>
      <c r="BN166" s="39"/>
      <c r="BO166" s="39"/>
      <c r="BP166" s="39"/>
      <c r="BQ166" s="39"/>
      <c r="BR166" s="39"/>
      <c r="BS166" s="39"/>
      <c r="BT166" s="39"/>
      <c r="BU166" s="39"/>
      <c r="BV166" s="39"/>
      <c r="BW166" s="39"/>
      <c r="BX166" s="39"/>
      <c r="BY166" s="39"/>
    </row>
    <row r="167" spans="2:77" s="38" customFormat="1" ht="30" customHeight="1">
      <c r="B167" s="54"/>
      <c r="C167" s="55"/>
      <c r="D167" s="53"/>
      <c r="E167" s="56"/>
      <c r="F167" s="57"/>
      <c r="G167" s="57"/>
      <c r="H167" s="58"/>
      <c r="I167" s="56"/>
      <c r="J167" s="53"/>
      <c r="K167" s="56"/>
      <c r="L167" s="56"/>
      <c r="M167" s="56"/>
      <c r="N167" s="59"/>
      <c r="O167" s="59"/>
      <c r="P167" s="59"/>
      <c r="Q167" s="59"/>
      <c r="R167" s="60"/>
      <c r="W167" s="300"/>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52"/>
      <c r="AW167" s="39"/>
      <c r="AX167" s="39"/>
      <c r="AY167" s="39"/>
      <c r="AZ167" s="39"/>
      <c r="BA167" s="39"/>
      <c r="BB167" s="39"/>
      <c r="BC167" s="39"/>
      <c r="BD167" s="39"/>
      <c r="BE167" s="39"/>
      <c r="BF167" s="39"/>
      <c r="BG167" s="39"/>
      <c r="BH167" s="39"/>
      <c r="BI167" s="39"/>
      <c r="BJ167" s="39"/>
      <c r="BK167" s="39"/>
      <c r="BL167" s="39"/>
      <c r="BM167" s="39"/>
      <c r="BN167" s="39"/>
      <c r="BO167" s="39"/>
      <c r="BP167" s="39"/>
      <c r="BQ167" s="39"/>
      <c r="BR167" s="39"/>
      <c r="BS167" s="39"/>
      <c r="BT167" s="39"/>
      <c r="BU167" s="39"/>
      <c r="BV167" s="39"/>
      <c r="BW167" s="39"/>
      <c r="BX167" s="39"/>
      <c r="BY167" s="39"/>
    </row>
    <row r="168" spans="2:77" s="38" customFormat="1" ht="30" customHeight="1">
      <c r="B168" s="54"/>
      <c r="C168" s="55"/>
      <c r="D168" s="53"/>
      <c r="E168" s="56"/>
      <c r="F168" s="57"/>
      <c r="G168" s="57"/>
      <c r="H168" s="58"/>
      <c r="I168" s="56"/>
      <c r="J168" s="53"/>
      <c r="K168" s="56"/>
      <c r="L168" s="56"/>
      <c r="M168" s="56"/>
      <c r="N168" s="59"/>
      <c r="O168" s="59"/>
      <c r="P168" s="59"/>
      <c r="Q168" s="59"/>
      <c r="R168" s="60"/>
      <c r="W168" s="300"/>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52"/>
      <c r="AW168" s="39"/>
      <c r="AX168" s="39"/>
      <c r="AY168" s="39"/>
      <c r="AZ168" s="39"/>
      <c r="BA168" s="39"/>
      <c r="BB168" s="39"/>
      <c r="BC168" s="39"/>
      <c r="BD168" s="39"/>
      <c r="BE168" s="39"/>
      <c r="BF168" s="39"/>
      <c r="BG168" s="39"/>
      <c r="BH168" s="39"/>
      <c r="BI168" s="39"/>
      <c r="BJ168" s="39"/>
      <c r="BK168" s="39"/>
      <c r="BL168" s="39"/>
      <c r="BM168" s="39"/>
      <c r="BN168" s="39"/>
      <c r="BO168" s="39"/>
      <c r="BP168" s="39"/>
      <c r="BQ168" s="39"/>
      <c r="BR168" s="39"/>
      <c r="BS168" s="39"/>
      <c r="BT168" s="39"/>
      <c r="BU168" s="39"/>
      <c r="BV168" s="39"/>
      <c r="BW168" s="39"/>
      <c r="BX168" s="39"/>
      <c r="BY168" s="39"/>
    </row>
    <row r="169" spans="2:77" s="38" customFormat="1" ht="30" customHeight="1">
      <c r="B169" s="54"/>
      <c r="C169" s="55"/>
      <c r="D169" s="53"/>
      <c r="E169" s="56"/>
      <c r="F169" s="57"/>
      <c r="G169" s="57"/>
      <c r="H169" s="58"/>
      <c r="I169" s="56"/>
      <c r="J169" s="53"/>
      <c r="K169" s="56"/>
      <c r="L169" s="56"/>
      <c r="M169" s="56"/>
      <c r="N169" s="59"/>
      <c r="O169" s="59"/>
      <c r="P169" s="59"/>
      <c r="Q169" s="59"/>
      <c r="R169" s="60"/>
      <c r="W169" s="300"/>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52"/>
      <c r="AW169" s="39"/>
      <c r="AX169" s="39"/>
      <c r="AY169" s="39"/>
      <c r="AZ169" s="39"/>
      <c r="BA169" s="39"/>
      <c r="BB169" s="39"/>
      <c r="BC169" s="39"/>
      <c r="BD169" s="39"/>
      <c r="BE169" s="39"/>
      <c r="BF169" s="39"/>
      <c r="BG169" s="39"/>
      <c r="BH169" s="39"/>
      <c r="BI169" s="39"/>
      <c r="BJ169" s="39"/>
      <c r="BK169" s="39"/>
      <c r="BL169" s="39"/>
      <c r="BM169" s="39"/>
      <c r="BN169" s="39"/>
      <c r="BO169" s="39"/>
      <c r="BP169" s="39"/>
      <c r="BQ169" s="39"/>
      <c r="BR169" s="39"/>
      <c r="BS169" s="39"/>
      <c r="BT169" s="39"/>
      <c r="BU169" s="39"/>
      <c r="BV169" s="39"/>
      <c r="BW169" s="39"/>
      <c r="BX169" s="39"/>
      <c r="BY169" s="39"/>
    </row>
    <row r="170" spans="2:77" s="38" customFormat="1" ht="30" customHeight="1">
      <c r="B170" s="54"/>
      <c r="C170" s="55"/>
      <c r="D170" s="53"/>
      <c r="E170" s="56"/>
      <c r="F170" s="57"/>
      <c r="G170" s="57"/>
      <c r="H170" s="58"/>
      <c r="I170" s="56"/>
      <c r="J170" s="53"/>
      <c r="K170" s="56"/>
      <c r="L170" s="56"/>
      <c r="M170" s="56"/>
      <c r="N170" s="59"/>
      <c r="O170" s="59"/>
      <c r="P170" s="59"/>
      <c r="Q170" s="59"/>
      <c r="R170" s="60"/>
      <c r="W170" s="300"/>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52"/>
      <c r="AW170" s="39"/>
      <c r="AX170" s="39"/>
      <c r="AY170" s="39"/>
      <c r="AZ170" s="39"/>
      <c r="BA170" s="39"/>
      <c r="BB170" s="39"/>
      <c r="BC170" s="39"/>
      <c r="BD170" s="39"/>
      <c r="BE170" s="39"/>
      <c r="BF170" s="39"/>
      <c r="BG170" s="39"/>
      <c r="BH170" s="39"/>
      <c r="BI170" s="39"/>
      <c r="BJ170" s="39"/>
      <c r="BK170" s="39"/>
      <c r="BL170" s="39"/>
      <c r="BM170" s="39"/>
      <c r="BN170" s="39"/>
      <c r="BO170" s="39"/>
      <c r="BP170" s="39"/>
      <c r="BQ170" s="39"/>
      <c r="BR170" s="39"/>
      <c r="BS170" s="39"/>
      <c r="BT170" s="39"/>
      <c r="BU170" s="39"/>
      <c r="BV170" s="39"/>
      <c r="BW170" s="39"/>
      <c r="BX170" s="39"/>
      <c r="BY170" s="39"/>
    </row>
    <row r="171" spans="2:77" s="38" customFormat="1" ht="30" customHeight="1">
      <c r="B171" s="54"/>
      <c r="C171" s="55"/>
      <c r="D171" s="53"/>
      <c r="E171" s="56"/>
      <c r="F171" s="57"/>
      <c r="G171" s="57"/>
      <c r="H171" s="58"/>
      <c r="I171" s="56"/>
      <c r="J171" s="53"/>
      <c r="K171" s="56"/>
      <c r="L171" s="56"/>
      <c r="M171" s="56"/>
      <c r="N171" s="59"/>
      <c r="O171" s="59"/>
      <c r="P171" s="59"/>
      <c r="Q171" s="59"/>
      <c r="R171" s="60"/>
      <c r="W171" s="300"/>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52"/>
      <c r="AW171" s="39"/>
      <c r="AX171" s="39"/>
      <c r="AY171" s="39"/>
      <c r="AZ171" s="39"/>
      <c r="BA171" s="39"/>
      <c r="BB171" s="39"/>
      <c r="BC171" s="39"/>
      <c r="BD171" s="39"/>
      <c r="BE171" s="39"/>
      <c r="BF171" s="39"/>
      <c r="BG171" s="39"/>
      <c r="BH171" s="39"/>
      <c r="BI171" s="39"/>
      <c r="BJ171" s="39"/>
      <c r="BK171" s="39"/>
      <c r="BL171" s="39"/>
      <c r="BM171" s="39"/>
      <c r="BN171" s="39"/>
      <c r="BO171" s="39"/>
      <c r="BP171" s="39"/>
      <c r="BQ171" s="39"/>
      <c r="BR171" s="39"/>
      <c r="BS171" s="39"/>
      <c r="BT171" s="39"/>
      <c r="BU171" s="39"/>
      <c r="BV171" s="39"/>
      <c r="BW171" s="39"/>
      <c r="BX171" s="39"/>
      <c r="BY171" s="39"/>
    </row>
    <row r="172" spans="2:77" s="38" customFormat="1" ht="30" customHeight="1">
      <c r="B172" s="54"/>
      <c r="C172" s="55"/>
      <c r="D172" s="53"/>
      <c r="E172" s="56"/>
      <c r="F172" s="57"/>
      <c r="G172" s="57"/>
      <c r="H172" s="58"/>
      <c r="I172" s="56"/>
      <c r="J172" s="53"/>
      <c r="K172" s="56"/>
      <c r="L172" s="56"/>
      <c r="M172" s="56"/>
      <c r="N172" s="59"/>
      <c r="O172" s="59"/>
      <c r="P172" s="59"/>
      <c r="Q172" s="59"/>
      <c r="R172" s="60"/>
      <c r="W172" s="300"/>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52"/>
      <c r="AW172" s="39"/>
      <c r="AX172" s="39"/>
      <c r="AY172" s="39"/>
      <c r="AZ172" s="39"/>
      <c r="BA172" s="39"/>
      <c r="BB172" s="39"/>
      <c r="BC172" s="39"/>
      <c r="BD172" s="39"/>
      <c r="BE172" s="39"/>
      <c r="BF172" s="39"/>
      <c r="BG172" s="39"/>
      <c r="BH172" s="39"/>
      <c r="BI172" s="39"/>
      <c r="BJ172" s="39"/>
      <c r="BK172" s="39"/>
      <c r="BL172" s="39"/>
      <c r="BM172" s="39"/>
      <c r="BN172" s="39"/>
      <c r="BO172" s="39"/>
      <c r="BP172" s="39"/>
      <c r="BQ172" s="39"/>
      <c r="BR172" s="39"/>
      <c r="BS172" s="39"/>
      <c r="BT172" s="39"/>
      <c r="BU172" s="39"/>
      <c r="BV172" s="39"/>
      <c r="BW172" s="39"/>
      <c r="BX172" s="39"/>
      <c r="BY172" s="39"/>
    </row>
    <row r="173" spans="2:77" s="38" customFormat="1" ht="30" customHeight="1">
      <c r="B173" s="54"/>
      <c r="C173" s="55"/>
      <c r="D173" s="53"/>
      <c r="E173" s="56"/>
      <c r="F173" s="57"/>
      <c r="G173" s="57"/>
      <c r="H173" s="58"/>
      <c r="I173" s="56"/>
      <c r="J173" s="53"/>
      <c r="K173" s="56"/>
      <c r="L173" s="56"/>
      <c r="M173" s="56"/>
      <c r="N173" s="59"/>
      <c r="O173" s="59"/>
      <c r="P173" s="59"/>
      <c r="Q173" s="59"/>
      <c r="R173" s="60"/>
      <c r="W173" s="300"/>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52"/>
      <c r="AW173" s="39"/>
      <c r="AX173" s="39"/>
      <c r="AY173" s="39"/>
      <c r="AZ173" s="39"/>
      <c r="BA173" s="39"/>
      <c r="BB173" s="39"/>
      <c r="BC173" s="39"/>
      <c r="BD173" s="39"/>
      <c r="BE173" s="39"/>
      <c r="BF173" s="39"/>
      <c r="BG173" s="39"/>
      <c r="BH173" s="39"/>
      <c r="BI173" s="39"/>
      <c r="BJ173" s="39"/>
      <c r="BK173" s="39"/>
      <c r="BL173" s="39"/>
      <c r="BM173" s="39"/>
      <c r="BN173" s="39"/>
      <c r="BO173" s="39"/>
      <c r="BP173" s="39"/>
      <c r="BQ173" s="39"/>
      <c r="BR173" s="39"/>
      <c r="BS173" s="39"/>
      <c r="BT173" s="39"/>
      <c r="BU173" s="39"/>
      <c r="BV173" s="39"/>
      <c r="BW173" s="39"/>
      <c r="BX173" s="39"/>
      <c r="BY173" s="39"/>
    </row>
    <row r="174" spans="2:77" s="38" customFormat="1" ht="30" customHeight="1">
      <c r="B174" s="54"/>
      <c r="C174" s="55"/>
      <c r="D174" s="53"/>
      <c r="E174" s="56"/>
      <c r="F174" s="57"/>
      <c r="G174" s="57"/>
      <c r="H174" s="58"/>
      <c r="I174" s="56"/>
      <c r="J174" s="53"/>
      <c r="K174" s="56"/>
      <c r="L174" s="56"/>
      <c r="M174" s="56"/>
      <c r="N174" s="59"/>
      <c r="O174" s="59"/>
      <c r="P174" s="59"/>
      <c r="Q174" s="59"/>
      <c r="R174" s="60"/>
      <c r="W174" s="300"/>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52"/>
      <c r="AW174" s="39"/>
      <c r="AX174" s="39"/>
      <c r="AY174" s="39"/>
      <c r="AZ174" s="39"/>
      <c r="BA174" s="39"/>
      <c r="BB174" s="39"/>
      <c r="BC174" s="39"/>
      <c r="BD174" s="39"/>
      <c r="BE174" s="39"/>
      <c r="BF174" s="39"/>
      <c r="BG174" s="39"/>
      <c r="BH174" s="39"/>
      <c r="BI174" s="39"/>
      <c r="BJ174" s="39"/>
      <c r="BK174" s="39"/>
      <c r="BL174" s="39"/>
      <c r="BM174" s="39"/>
      <c r="BN174" s="39"/>
      <c r="BO174" s="39"/>
      <c r="BP174" s="39"/>
      <c r="BQ174" s="39"/>
      <c r="BR174" s="39"/>
      <c r="BS174" s="39"/>
      <c r="BT174" s="39"/>
      <c r="BU174" s="39"/>
      <c r="BV174" s="39"/>
      <c r="BW174" s="39"/>
      <c r="BX174" s="39"/>
      <c r="BY174" s="39"/>
    </row>
    <row r="175" spans="2:77" s="38" customFormat="1" ht="30" customHeight="1">
      <c r="B175" s="54"/>
      <c r="C175" s="55"/>
      <c r="D175" s="53"/>
      <c r="E175" s="56"/>
      <c r="F175" s="57"/>
      <c r="G175" s="57"/>
      <c r="H175" s="58"/>
      <c r="I175" s="56"/>
      <c r="J175" s="53"/>
      <c r="K175" s="56"/>
      <c r="L175" s="56"/>
      <c r="M175" s="56"/>
      <c r="N175" s="59"/>
      <c r="O175" s="59"/>
      <c r="P175" s="59"/>
      <c r="Q175" s="59"/>
      <c r="R175" s="60"/>
      <c r="W175" s="300"/>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52"/>
      <c r="AW175" s="39"/>
      <c r="AX175" s="39"/>
      <c r="AY175" s="39"/>
      <c r="AZ175" s="39"/>
      <c r="BA175" s="39"/>
      <c r="BB175" s="39"/>
      <c r="BC175" s="39"/>
      <c r="BD175" s="39"/>
      <c r="BE175" s="39"/>
      <c r="BF175" s="39"/>
      <c r="BG175" s="39"/>
      <c r="BH175" s="39"/>
      <c r="BI175" s="39"/>
      <c r="BJ175" s="39"/>
      <c r="BK175" s="39"/>
      <c r="BL175" s="39"/>
      <c r="BM175" s="39"/>
      <c r="BN175" s="39"/>
      <c r="BO175" s="39"/>
      <c r="BP175" s="39"/>
      <c r="BQ175" s="39"/>
      <c r="BR175" s="39"/>
      <c r="BS175" s="39"/>
      <c r="BT175" s="39"/>
      <c r="BU175" s="39"/>
      <c r="BV175" s="39"/>
      <c r="BW175" s="39"/>
      <c r="BX175" s="39"/>
      <c r="BY175" s="39"/>
    </row>
    <row r="176" spans="2:77" s="38" customFormat="1" ht="30" customHeight="1">
      <c r="B176" s="54"/>
      <c r="C176" s="55"/>
      <c r="D176" s="53"/>
      <c r="E176" s="56"/>
      <c r="F176" s="57"/>
      <c r="G176" s="57"/>
      <c r="H176" s="58"/>
      <c r="I176" s="56"/>
      <c r="J176" s="53"/>
      <c r="K176" s="56"/>
      <c r="L176" s="56"/>
      <c r="M176" s="56"/>
      <c r="N176" s="59"/>
      <c r="O176" s="59"/>
      <c r="P176" s="59"/>
      <c r="Q176" s="59"/>
      <c r="R176" s="60"/>
      <c r="W176" s="300"/>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52"/>
      <c r="AW176" s="39"/>
      <c r="AX176" s="39"/>
      <c r="AY176" s="39"/>
      <c r="AZ176" s="39"/>
      <c r="BA176" s="39"/>
      <c r="BB176" s="39"/>
      <c r="BC176" s="39"/>
      <c r="BD176" s="39"/>
      <c r="BE176" s="39"/>
      <c r="BF176" s="39"/>
      <c r="BG176" s="39"/>
      <c r="BH176" s="39"/>
      <c r="BI176" s="39"/>
      <c r="BJ176" s="39"/>
      <c r="BK176" s="39"/>
      <c r="BL176" s="39"/>
      <c r="BM176" s="39"/>
      <c r="BN176" s="39"/>
      <c r="BO176" s="39"/>
      <c r="BP176" s="39"/>
      <c r="BQ176" s="39"/>
      <c r="BR176" s="39"/>
      <c r="BS176" s="39"/>
      <c r="BT176" s="39"/>
      <c r="BU176" s="39"/>
      <c r="BV176" s="39"/>
      <c r="BW176" s="39"/>
      <c r="BX176" s="39"/>
      <c r="BY176" s="39"/>
    </row>
    <row r="177" spans="2:77" s="38" customFormat="1" ht="30" customHeight="1">
      <c r="B177" s="54"/>
      <c r="C177" s="55"/>
      <c r="D177" s="53"/>
      <c r="E177" s="56"/>
      <c r="F177" s="57"/>
      <c r="G177" s="57"/>
      <c r="H177" s="58"/>
      <c r="I177" s="56"/>
      <c r="J177" s="53"/>
      <c r="K177" s="56"/>
      <c r="L177" s="56"/>
      <c r="M177" s="56"/>
      <c r="N177" s="59"/>
      <c r="O177" s="59"/>
      <c r="P177" s="59"/>
      <c r="Q177" s="59"/>
      <c r="R177" s="60"/>
      <c r="W177" s="300"/>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52"/>
      <c r="AW177" s="39"/>
      <c r="AX177" s="39"/>
      <c r="AY177" s="39"/>
      <c r="AZ177" s="39"/>
      <c r="BA177" s="39"/>
      <c r="BB177" s="39"/>
      <c r="BC177" s="39"/>
      <c r="BD177" s="39"/>
      <c r="BE177" s="39"/>
      <c r="BF177" s="39"/>
      <c r="BG177" s="39"/>
      <c r="BH177" s="39"/>
      <c r="BI177" s="39"/>
      <c r="BJ177" s="39"/>
      <c r="BK177" s="39"/>
      <c r="BL177" s="39"/>
      <c r="BM177" s="39"/>
      <c r="BN177" s="39"/>
      <c r="BO177" s="39"/>
      <c r="BP177" s="39"/>
      <c r="BQ177" s="39"/>
      <c r="BR177" s="39"/>
      <c r="BS177" s="39"/>
      <c r="BT177" s="39"/>
      <c r="BU177" s="39"/>
      <c r="BV177" s="39"/>
      <c r="BW177" s="39"/>
      <c r="BX177" s="39"/>
      <c r="BY177" s="39"/>
    </row>
    <row r="178" spans="2:77" s="38" customFormat="1" ht="30" customHeight="1">
      <c r="B178" s="54"/>
      <c r="C178" s="55"/>
      <c r="D178" s="53"/>
      <c r="E178" s="56"/>
      <c r="F178" s="57"/>
      <c r="G178" s="57"/>
      <c r="H178" s="58"/>
      <c r="I178" s="56"/>
      <c r="J178" s="53"/>
      <c r="K178" s="56"/>
      <c r="L178" s="56"/>
      <c r="M178" s="56"/>
      <c r="N178" s="59"/>
      <c r="O178" s="59"/>
      <c r="P178" s="59"/>
      <c r="Q178" s="59"/>
      <c r="R178" s="60"/>
      <c r="W178" s="300"/>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52"/>
      <c r="AW178" s="39"/>
      <c r="AX178" s="39"/>
      <c r="AY178" s="39"/>
      <c r="AZ178" s="39"/>
      <c r="BA178" s="39"/>
      <c r="BB178" s="39"/>
      <c r="BC178" s="39"/>
      <c r="BD178" s="39"/>
      <c r="BE178" s="39"/>
      <c r="BF178" s="39"/>
      <c r="BG178" s="39"/>
      <c r="BH178" s="39"/>
      <c r="BI178" s="39"/>
      <c r="BJ178" s="39"/>
      <c r="BK178" s="39"/>
      <c r="BL178" s="39"/>
      <c r="BM178" s="39"/>
      <c r="BN178" s="39"/>
      <c r="BO178" s="39"/>
      <c r="BP178" s="39"/>
      <c r="BQ178" s="39"/>
      <c r="BR178" s="39"/>
      <c r="BS178" s="39"/>
      <c r="BT178" s="39"/>
      <c r="BU178" s="39"/>
      <c r="BV178" s="39"/>
      <c r="BW178" s="39"/>
      <c r="BX178" s="39"/>
      <c r="BY178" s="39"/>
    </row>
    <row r="179" spans="2:77" s="38" customFormat="1" ht="30" customHeight="1">
      <c r="B179" s="54"/>
      <c r="C179" s="55"/>
      <c r="D179" s="53"/>
      <c r="E179" s="56"/>
      <c r="F179" s="57"/>
      <c r="G179" s="57"/>
      <c r="H179" s="58"/>
      <c r="I179" s="56"/>
      <c r="J179" s="53"/>
      <c r="K179" s="56"/>
      <c r="L179" s="56"/>
      <c r="M179" s="56"/>
      <c r="N179" s="59"/>
      <c r="O179" s="59"/>
      <c r="P179" s="59"/>
      <c r="Q179" s="59"/>
      <c r="R179" s="60"/>
      <c r="W179" s="300"/>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52"/>
      <c r="AW179" s="39"/>
      <c r="AX179" s="39"/>
      <c r="AY179" s="39"/>
      <c r="AZ179" s="39"/>
      <c r="BA179" s="39"/>
      <c r="BB179" s="39"/>
      <c r="BC179" s="39"/>
      <c r="BD179" s="39"/>
      <c r="BE179" s="39"/>
      <c r="BF179" s="39"/>
      <c r="BG179" s="39"/>
      <c r="BH179" s="39"/>
      <c r="BI179" s="39"/>
      <c r="BJ179" s="39"/>
      <c r="BK179" s="39"/>
      <c r="BL179" s="39"/>
      <c r="BM179" s="39"/>
      <c r="BN179" s="39"/>
      <c r="BO179" s="39"/>
      <c r="BP179" s="39"/>
      <c r="BQ179" s="39"/>
      <c r="BR179" s="39"/>
      <c r="BS179" s="39"/>
      <c r="BT179" s="39"/>
      <c r="BU179" s="39"/>
      <c r="BV179" s="39"/>
      <c r="BW179" s="39"/>
      <c r="BX179" s="39"/>
      <c r="BY179" s="39"/>
    </row>
    <row r="180" spans="2:77" s="38" customFormat="1" ht="30" customHeight="1">
      <c r="B180" s="54"/>
      <c r="C180" s="55"/>
      <c r="D180" s="53"/>
      <c r="E180" s="56"/>
      <c r="F180" s="57"/>
      <c r="G180" s="57"/>
      <c r="H180" s="58"/>
      <c r="I180" s="56"/>
      <c r="J180" s="53"/>
      <c r="K180" s="56"/>
      <c r="L180" s="56"/>
      <c r="M180" s="56"/>
      <c r="N180" s="59"/>
      <c r="O180" s="59"/>
      <c r="P180" s="59"/>
      <c r="Q180" s="59"/>
      <c r="R180" s="60"/>
      <c r="W180" s="300"/>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52"/>
      <c r="AW180" s="39"/>
      <c r="AX180" s="39"/>
      <c r="AY180" s="39"/>
      <c r="AZ180" s="39"/>
      <c r="BA180" s="39"/>
      <c r="BB180" s="39"/>
      <c r="BC180" s="39"/>
      <c r="BD180" s="39"/>
      <c r="BE180" s="39"/>
      <c r="BF180" s="39"/>
      <c r="BG180" s="39"/>
      <c r="BH180" s="39"/>
      <c r="BI180" s="39"/>
      <c r="BJ180" s="39"/>
      <c r="BK180" s="39"/>
      <c r="BL180" s="39"/>
      <c r="BM180" s="39"/>
      <c r="BN180" s="39"/>
      <c r="BO180" s="39"/>
      <c r="BP180" s="39"/>
      <c r="BQ180" s="39"/>
      <c r="BR180" s="39"/>
      <c r="BS180" s="39"/>
      <c r="BT180" s="39"/>
      <c r="BU180" s="39"/>
      <c r="BV180" s="39"/>
      <c r="BW180" s="39"/>
      <c r="BX180" s="39"/>
      <c r="BY180" s="39"/>
    </row>
    <row r="181" spans="2:77" s="38" customFormat="1" ht="30" customHeight="1">
      <c r="B181" s="54"/>
      <c r="C181" s="55"/>
      <c r="D181" s="53"/>
      <c r="E181" s="56"/>
      <c r="F181" s="57"/>
      <c r="G181" s="57"/>
      <c r="H181" s="58"/>
      <c r="I181" s="56"/>
      <c r="J181" s="53"/>
      <c r="K181" s="56"/>
      <c r="L181" s="56"/>
      <c r="M181" s="56"/>
      <c r="N181" s="59"/>
      <c r="O181" s="59"/>
      <c r="P181" s="59"/>
      <c r="Q181" s="59"/>
      <c r="R181" s="60"/>
      <c r="W181" s="300"/>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52"/>
      <c r="AW181" s="39"/>
      <c r="AX181" s="39"/>
      <c r="AY181" s="39"/>
      <c r="AZ181" s="39"/>
      <c r="BA181" s="39"/>
      <c r="BB181" s="39"/>
      <c r="BC181" s="39"/>
      <c r="BD181" s="39"/>
      <c r="BE181" s="39"/>
      <c r="BF181" s="39"/>
      <c r="BG181" s="39"/>
      <c r="BH181" s="39"/>
      <c r="BI181" s="39"/>
      <c r="BJ181" s="39"/>
      <c r="BK181" s="39"/>
      <c r="BL181" s="39"/>
      <c r="BM181" s="39"/>
      <c r="BN181" s="39"/>
      <c r="BO181" s="39"/>
      <c r="BP181" s="39"/>
      <c r="BQ181" s="39"/>
      <c r="BR181" s="39"/>
      <c r="BS181" s="39"/>
      <c r="BT181" s="39"/>
      <c r="BU181" s="39"/>
      <c r="BV181" s="39"/>
      <c r="BW181" s="39"/>
      <c r="BX181" s="39"/>
      <c r="BY181" s="39"/>
    </row>
    <row r="182" spans="2:77" s="38" customFormat="1" ht="30" customHeight="1">
      <c r="B182" s="54"/>
      <c r="C182" s="55"/>
      <c r="D182" s="53"/>
      <c r="E182" s="56"/>
      <c r="F182" s="57"/>
      <c r="G182" s="57"/>
      <c r="H182" s="58"/>
      <c r="I182" s="56"/>
      <c r="J182" s="53"/>
      <c r="K182" s="56"/>
      <c r="L182" s="56"/>
      <c r="M182" s="56"/>
      <c r="N182" s="59"/>
      <c r="O182" s="59"/>
      <c r="P182" s="59"/>
      <c r="Q182" s="59"/>
      <c r="R182" s="60"/>
      <c r="W182" s="300"/>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52"/>
      <c r="AW182" s="39"/>
      <c r="AX182" s="39"/>
      <c r="AY182" s="39"/>
      <c r="AZ182" s="39"/>
      <c r="BA182" s="39"/>
      <c r="BB182" s="39"/>
      <c r="BC182" s="39"/>
      <c r="BD182" s="39"/>
      <c r="BE182" s="39"/>
      <c r="BF182" s="39"/>
      <c r="BG182" s="39"/>
      <c r="BH182" s="39"/>
      <c r="BI182" s="39"/>
      <c r="BJ182" s="39"/>
      <c r="BK182" s="39"/>
      <c r="BL182" s="39"/>
      <c r="BM182" s="39"/>
      <c r="BN182" s="39"/>
      <c r="BO182" s="39"/>
      <c r="BP182" s="39"/>
      <c r="BQ182" s="39"/>
      <c r="BR182" s="39"/>
      <c r="BS182" s="39"/>
      <c r="BT182" s="39"/>
      <c r="BU182" s="39"/>
      <c r="BV182" s="39"/>
      <c r="BW182" s="39"/>
      <c r="BX182" s="39"/>
      <c r="BY182" s="39"/>
    </row>
    <row r="183" spans="2:77" s="38" customFormat="1" ht="30" customHeight="1">
      <c r="B183" s="54"/>
      <c r="C183" s="55"/>
      <c r="D183" s="53"/>
      <c r="E183" s="56"/>
      <c r="F183" s="57"/>
      <c r="G183" s="57"/>
      <c r="H183" s="58"/>
      <c r="I183" s="56"/>
      <c r="J183" s="53"/>
      <c r="K183" s="56"/>
      <c r="L183" s="56"/>
      <c r="M183" s="56"/>
      <c r="N183" s="59"/>
      <c r="O183" s="59"/>
      <c r="P183" s="59"/>
      <c r="Q183" s="59"/>
      <c r="R183" s="60"/>
      <c r="W183" s="300"/>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52"/>
      <c r="AW183" s="39"/>
      <c r="AX183" s="39"/>
      <c r="AY183" s="39"/>
      <c r="AZ183" s="39"/>
      <c r="BA183" s="39"/>
      <c r="BB183" s="39"/>
      <c r="BC183" s="39"/>
      <c r="BD183" s="39"/>
      <c r="BE183" s="39"/>
      <c r="BF183" s="39"/>
      <c r="BG183" s="39"/>
      <c r="BH183" s="39"/>
      <c r="BI183" s="39"/>
      <c r="BJ183" s="39"/>
      <c r="BK183" s="39"/>
      <c r="BL183" s="39"/>
      <c r="BM183" s="39"/>
      <c r="BN183" s="39"/>
      <c r="BO183" s="39"/>
      <c r="BP183" s="39"/>
      <c r="BQ183" s="39"/>
      <c r="BR183" s="39"/>
      <c r="BS183" s="39"/>
      <c r="BT183" s="39"/>
      <c r="BU183" s="39"/>
      <c r="BV183" s="39"/>
      <c r="BW183" s="39"/>
      <c r="BX183" s="39"/>
      <c r="BY183" s="39"/>
    </row>
    <row r="184" spans="2:77" s="38" customFormat="1" ht="30" customHeight="1">
      <c r="B184" s="54"/>
      <c r="C184" s="55"/>
      <c r="D184" s="53"/>
      <c r="E184" s="56"/>
      <c r="F184" s="57"/>
      <c r="G184" s="57"/>
      <c r="H184" s="58"/>
      <c r="I184" s="56"/>
      <c r="J184" s="53"/>
      <c r="K184" s="56"/>
      <c r="L184" s="56"/>
      <c r="M184" s="56"/>
      <c r="N184" s="59"/>
      <c r="O184" s="59"/>
      <c r="P184" s="59"/>
      <c r="Q184" s="59"/>
      <c r="R184" s="60"/>
      <c r="W184" s="300"/>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52"/>
      <c r="AW184" s="39"/>
      <c r="AX184" s="39"/>
      <c r="AY184" s="39"/>
      <c r="AZ184" s="39"/>
      <c r="BA184" s="39"/>
      <c r="BB184" s="39"/>
      <c r="BC184" s="39"/>
      <c r="BD184" s="39"/>
      <c r="BE184" s="39"/>
      <c r="BF184" s="39"/>
      <c r="BG184" s="39"/>
      <c r="BH184" s="39"/>
      <c r="BI184" s="39"/>
      <c r="BJ184" s="39"/>
      <c r="BK184" s="39"/>
      <c r="BL184" s="39"/>
      <c r="BM184" s="39"/>
      <c r="BN184" s="39"/>
      <c r="BO184" s="39"/>
      <c r="BP184" s="39"/>
      <c r="BQ184" s="39"/>
      <c r="BR184" s="39"/>
      <c r="BS184" s="39"/>
      <c r="BT184" s="39"/>
      <c r="BU184" s="39"/>
      <c r="BV184" s="39"/>
      <c r="BW184" s="39"/>
      <c r="BX184" s="39"/>
      <c r="BY184" s="39"/>
    </row>
    <row r="185" spans="2:77" s="38" customFormat="1" ht="30" customHeight="1">
      <c r="B185" s="54"/>
      <c r="C185" s="55"/>
      <c r="D185" s="53"/>
      <c r="E185" s="56"/>
      <c r="F185" s="57"/>
      <c r="G185" s="57"/>
      <c r="H185" s="58"/>
      <c r="I185" s="56"/>
      <c r="J185" s="53"/>
      <c r="K185" s="56"/>
      <c r="L185" s="56"/>
      <c r="M185" s="56"/>
      <c r="N185" s="59"/>
      <c r="O185" s="59"/>
      <c r="P185" s="59"/>
      <c r="Q185" s="59"/>
      <c r="R185" s="60"/>
      <c r="W185" s="300"/>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52"/>
      <c r="AW185" s="39"/>
      <c r="AX185" s="39"/>
      <c r="AY185" s="39"/>
      <c r="AZ185" s="39"/>
      <c r="BA185" s="39"/>
      <c r="BB185" s="39"/>
      <c r="BC185" s="39"/>
      <c r="BD185" s="39"/>
      <c r="BE185" s="39"/>
      <c r="BF185" s="39"/>
      <c r="BG185" s="39"/>
      <c r="BH185" s="39"/>
      <c r="BI185" s="39"/>
      <c r="BJ185" s="39"/>
      <c r="BK185" s="39"/>
      <c r="BL185" s="39"/>
      <c r="BM185" s="39"/>
      <c r="BN185" s="39"/>
      <c r="BO185" s="39"/>
      <c r="BP185" s="39"/>
      <c r="BQ185" s="39"/>
      <c r="BR185" s="39"/>
      <c r="BS185" s="39"/>
      <c r="BT185" s="39"/>
      <c r="BU185" s="39"/>
      <c r="BV185" s="39"/>
      <c r="BW185" s="39"/>
      <c r="BX185" s="39"/>
      <c r="BY185" s="39"/>
    </row>
    <row r="186" spans="2:77" s="38" customFormat="1" ht="30" customHeight="1">
      <c r="B186" s="54"/>
      <c r="C186" s="55"/>
      <c r="D186" s="53"/>
      <c r="E186" s="56"/>
      <c r="F186" s="57"/>
      <c r="G186" s="57"/>
      <c r="H186" s="58"/>
      <c r="I186" s="56"/>
      <c r="J186" s="53"/>
      <c r="K186" s="56"/>
      <c r="L186" s="56"/>
      <c r="M186" s="56"/>
      <c r="N186" s="59"/>
      <c r="O186" s="59"/>
      <c r="P186" s="59"/>
      <c r="Q186" s="59"/>
      <c r="R186" s="60"/>
      <c r="W186" s="300"/>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52"/>
      <c r="AW186" s="39"/>
      <c r="AX186" s="39"/>
      <c r="AY186" s="39"/>
      <c r="AZ186" s="39"/>
      <c r="BA186" s="39"/>
      <c r="BB186" s="39"/>
      <c r="BC186" s="39"/>
      <c r="BD186" s="39"/>
      <c r="BE186" s="39"/>
      <c r="BF186" s="39"/>
      <c r="BG186" s="39"/>
      <c r="BH186" s="39"/>
      <c r="BI186" s="39"/>
      <c r="BJ186" s="39"/>
      <c r="BK186" s="39"/>
      <c r="BL186" s="39"/>
      <c r="BM186" s="39"/>
      <c r="BN186" s="39"/>
      <c r="BO186" s="39"/>
      <c r="BP186" s="39"/>
      <c r="BQ186" s="39"/>
      <c r="BR186" s="39"/>
      <c r="BS186" s="39"/>
      <c r="BT186" s="39"/>
      <c r="BU186" s="39"/>
      <c r="BV186" s="39"/>
      <c r="BW186" s="39"/>
      <c r="BX186" s="39"/>
      <c r="BY186" s="39"/>
    </row>
    <row r="187" spans="2:77" s="38" customFormat="1" ht="30" customHeight="1">
      <c r="B187" s="54"/>
      <c r="C187" s="55"/>
      <c r="D187" s="53"/>
      <c r="E187" s="56"/>
      <c r="F187" s="57"/>
      <c r="G187" s="57"/>
      <c r="H187" s="58"/>
      <c r="I187" s="56"/>
      <c r="J187" s="53"/>
      <c r="K187" s="56"/>
      <c r="L187" s="56"/>
      <c r="M187" s="56"/>
      <c r="N187" s="59"/>
      <c r="O187" s="59"/>
      <c r="P187" s="59"/>
      <c r="Q187" s="59"/>
      <c r="R187" s="60"/>
      <c r="W187" s="300"/>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52"/>
      <c r="AW187" s="39"/>
      <c r="AX187" s="39"/>
      <c r="AY187" s="39"/>
      <c r="AZ187" s="39"/>
      <c r="BA187" s="39"/>
      <c r="BB187" s="39"/>
      <c r="BC187" s="39"/>
      <c r="BD187" s="39"/>
      <c r="BE187" s="39"/>
      <c r="BF187" s="39"/>
      <c r="BG187" s="39"/>
      <c r="BH187" s="39"/>
      <c r="BI187" s="39"/>
      <c r="BJ187" s="39"/>
      <c r="BK187" s="39"/>
      <c r="BL187" s="39"/>
      <c r="BM187" s="39"/>
      <c r="BN187" s="39"/>
      <c r="BO187" s="39"/>
      <c r="BP187" s="39"/>
      <c r="BQ187" s="39"/>
      <c r="BR187" s="39"/>
      <c r="BS187" s="39"/>
      <c r="BT187" s="39"/>
      <c r="BU187" s="39"/>
      <c r="BV187" s="39"/>
      <c r="BW187" s="39"/>
      <c r="BX187" s="39"/>
      <c r="BY187" s="39"/>
    </row>
    <row r="188" spans="2:77" s="38" customFormat="1" ht="30" customHeight="1">
      <c r="B188" s="54"/>
      <c r="C188" s="55"/>
      <c r="D188" s="53"/>
      <c r="E188" s="56"/>
      <c r="F188" s="57"/>
      <c r="G188" s="57"/>
      <c r="H188" s="58"/>
      <c r="I188" s="56"/>
      <c r="J188" s="53"/>
      <c r="K188" s="56"/>
      <c r="L188" s="56"/>
      <c r="M188" s="56"/>
      <c r="N188" s="59"/>
      <c r="O188" s="59"/>
      <c r="P188" s="59"/>
      <c r="Q188" s="59"/>
      <c r="R188" s="60"/>
      <c r="W188" s="300"/>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52"/>
      <c r="AW188" s="39"/>
      <c r="AX188" s="39"/>
      <c r="AY188" s="39"/>
      <c r="AZ188" s="39"/>
      <c r="BA188" s="39"/>
      <c r="BB188" s="39"/>
      <c r="BC188" s="39"/>
      <c r="BD188" s="39"/>
      <c r="BE188" s="39"/>
      <c r="BF188" s="39"/>
      <c r="BG188" s="39"/>
      <c r="BH188" s="39"/>
      <c r="BI188" s="39"/>
      <c r="BJ188" s="39"/>
      <c r="BK188" s="39"/>
      <c r="BL188" s="39"/>
      <c r="BM188" s="39"/>
      <c r="BN188" s="39"/>
      <c r="BO188" s="39"/>
      <c r="BP188" s="39"/>
      <c r="BQ188" s="39"/>
      <c r="BR188" s="39"/>
      <c r="BS188" s="39"/>
      <c r="BT188" s="39"/>
      <c r="BU188" s="39"/>
      <c r="BV188" s="39"/>
      <c r="BW188" s="39"/>
      <c r="BX188" s="39"/>
      <c r="BY188" s="39"/>
    </row>
    <row r="189" spans="2:77" s="38" customFormat="1" ht="30" customHeight="1">
      <c r="B189" s="54"/>
      <c r="C189" s="55"/>
      <c r="D189" s="53"/>
      <c r="E189" s="56"/>
      <c r="F189" s="57"/>
      <c r="G189" s="57"/>
      <c r="H189" s="58"/>
      <c r="I189" s="56"/>
      <c r="J189" s="53"/>
      <c r="K189" s="56"/>
      <c r="L189" s="56"/>
      <c r="M189" s="56"/>
      <c r="N189" s="59"/>
      <c r="O189" s="59"/>
      <c r="P189" s="59"/>
      <c r="Q189" s="59"/>
      <c r="R189" s="60"/>
      <c r="W189" s="300"/>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52"/>
      <c r="AW189" s="39"/>
      <c r="AX189" s="39"/>
      <c r="AY189" s="39"/>
      <c r="AZ189" s="39"/>
      <c r="BA189" s="39"/>
      <c r="BB189" s="39"/>
      <c r="BC189" s="39"/>
      <c r="BD189" s="39"/>
      <c r="BE189" s="39"/>
      <c r="BF189" s="39"/>
      <c r="BG189" s="39"/>
      <c r="BH189" s="39"/>
      <c r="BI189" s="39"/>
      <c r="BJ189" s="39"/>
      <c r="BK189" s="39"/>
      <c r="BL189" s="39"/>
      <c r="BM189" s="39"/>
      <c r="BN189" s="39"/>
      <c r="BO189" s="39"/>
      <c r="BP189" s="39"/>
      <c r="BQ189" s="39"/>
      <c r="BR189" s="39"/>
      <c r="BS189" s="39"/>
      <c r="BT189" s="39"/>
      <c r="BU189" s="39"/>
      <c r="BV189" s="39"/>
      <c r="BW189" s="39"/>
      <c r="BX189" s="39"/>
      <c r="BY189" s="39"/>
    </row>
    <row r="190" spans="2:77" s="38" customFormat="1" ht="30" customHeight="1">
      <c r="B190" s="54"/>
      <c r="C190" s="55"/>
      <c r="D190" s="53"/>
      <c r="E190" s="56"/>
      <c r="F190" s="57"/>
      <c r="G190" s="57"/>
      <c r="H190" s="58"/>
      <c r="I190" s="56"/>
      <c r="J190" s="53"/>
      <c r="K190" s="56"/>
      <c r="L190" s="56"/>
      <c r="M190" s="56"/>
      <c r="N190" s="59"/>
      <c r="O190" s="59"/>
      <c r="P190" s="59"/>
      <c r="Q190" s="59"/>
      <c r="R190" s="60"/>
      <c r="W190" s="300"/>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52"/>
      <c r="AW190" s="39"/>
      <c r="AX190" s="39"/>
      <c r="AY190" s="39"/>
      <c r="AZ190" s="39"/>
      <c r="BA190" s="39"/>
      <c r="BB190" s="39"/>
      <c r="BC190" s="39"/>
      <c r="BD190" s="39"/>
      <c r="BE190" s="39"/>
      <c r="BF190" s="39"/>
      <c r="BG190" s="39"/>
      <c r="BH190" s="39"/>
      <c r="BI190" s="39"/>
      <c r="BJ190" s="39"/>
      <c r="BK190" s="39"/>
      <c r="BL190" s="39"/>
      <c r="BM190" s="39"/>
      <c r="BN190" s="39"/>
      <c r="BO190" s="39"/>
      <c r="BP190" s="39"/>
      <c r="BQ190" s="39"/>
      <c r="BR190" s="39"/>
      <c r="BS190" s="39"/>
      <c r="BT190" s="39"/>
      <c r="BU190" s="39"/>
      <c r="BV190" s="39"/>
      <c r="BW190" s="39"/>
      <c r="BX190" s="39"/>
      <c r="BY190" s="39"/>
    </row>
    <row r="191" spans="2:77" s="38" customFormat="1" ht="30" customHeight="1">
      <c r="B191" s="54"/>
      <c r="C191" s="55"/>
      <c r="D191" s="53"/>
      <c r="E191" s="56"/>
      <c r="F191" s="57"/>
      <c r="G191" s="57"/>
      <c r="H191" s="58"/>
      <c r="I191" s="56"/>
      <c r="J191" s="53"/>
      <c r="K191" s="56"/>
      <c r="L191" s="56"/>
      <c r="M191" s="56"/>
      <c r="N191" s="59"/>
      <c r="O191" s="59"/>
      <c r="P191" s="59"/>
      <c r="Q191" s="59"/>
      <c r="R191" s="60"/>
      <c r="W191" s="300"/>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52"/>
      <c r="AW191" s="39"/>
      <c r="AX191" s="39"/>
      <c r="AY191" s="39"/>
      <c r="AZ191" s="39"/>
      <c r="BA191" s="39"/>
      <c r="BB191" s="39"/>
      <c r="BC191" s="39"/>
      <c r="BD191" s="39"/>
      <c r="BE191" s="39"/>
      <c r="BF191" s="39"/>
      <c r="BG191" s="39"/>
      <c r="BH191" s="39"/>
      <c r="BI191" s="39"/>
      <c r="BJ191" s="39"/>
      <c r="BK191" s="39"/>
      <c r="BL191" s="39"/>
      <c r="BM191" s="39"/>
      <c r="BN191" s="39"/>
      <c r="BO191" s="39"/>
      <c r="BP191" s="39"/>
      <c r="BQ191" s="39"/>
      <c r="BR191" s="39"/>
      <c r="BS191" s="39"/>
      <c r="BT191" s="39"/>
      <c r="BU191" s="39"/>
      <c r="BV191" s="39"/>
      <c r="BW191" s="39"/>
      <c r="BX191" s="39"/>
      <c r="BY191" s="39"/>
    </row>
    <row r="192" spans="2:77" s="38" customFormat="1" ht="30" customHeight="1">
      <c r="B192" s="54"/>
      <c r="C192" s="55"/>
      <c r="D192" s="53"/>
      <c r="E192" s="56"/>
      <c r="F192" s="57"/>
      <c r="G192" s="57"/>
      <c r="H192" s="58"/>
      <c r="I192" s="56"/>
      <c r="J192" s="53"/>
      <c r="K192" s="56"/>
      <c r="L192" s="56"/>
      <c r="M192" s="56"/>
      <c r="N192" s="59"/>
      <c r="O192" s="59"/>
      <c r="P192" s="59"/>
      <c r="Q192" s="59"/>
      <c r="R192" s="60"/>
      <c r="W192" s="300"/>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52"/>
      <c r="AW192" s="39"/>
      <c r="AX192" s="39"/>
      <c r="AY192" s="39"/>
      <c r="AZ192" s="39"/>
      <c r="BA192" s="39"/>
      <c r="BB192" s="39"/>
      <c r="BC192" s="39"/>
      <c r="BD192" s="39"/>
      <c r="BE192" s="39"/>
      <c r="BF192" s="39"/>
      <c r="BG192" s="39"/>
      <c r="BH192" s="39"/>
      <c r="BI192" s="39"/>
      <c r="BJ192" s="39"/>
      <c r="BK192" s="39"/>
      <c r="BL192" s="39"/>
      <c r="BM192" s="39"/>
      <c r="BN192" s="39"/>
      <c r="BO192" s="39"/>
      <c r="BP192" s="39"/>
      <c r="BQ192" s="39"/>
      <c r="BR192" s="39"/>
      <c r="BS192" s="39"/>
      <c r="BT192" s="39"/>
      <c r="BU192" s="39"/>
      <c r="BV192" s="39"/>
      <c r="BW192" s="39"/>
      <c r="BX192" s="39"/>
      <c r="BY192" s="39"/>
    </row>
    <row r="193" spans="2:77" s="38" customFormat="1" ht="30" customHeight="1">
      <c r="B193" s="54"/>
      <c r="C193" s="55"/>
      <c r="D193" s="53"/>
      <c r="E193" s="56"/>
      <c r="F193" s="57"/>
      <c r="G193" s="57"/>
      <c r="H193" s="58"/>
      <c r="I193" s="56"/>
      <c r="J193" s="53"/>
      <c r="K193" s="56"/>
      <c r="L193" s="56"/>
      <c r="M193" s="56"/>
      <c r="N193" s="59"/>
      <c r="O193" s="59"/>
      <c r="P193" s="59"/>
      <c r="Q193" s="59"/>
      <c r="R193" s="60"/>
      <c r="W193" s="300"/>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52"/>
      <c r="AW193" s="39"/>
      <c r="AX193" s="39"/>
      <c r="AY193" s="39"/>
      <c r="AZ193" s="39"/>
      <c r="BA193" s="39"/>
      <c r="BB193" s="39"/>
      <c r="BC193" s="39"/>
      <c r="BD193" s="39"/>
      <c r="BE193" s="39"/>
      <c r="BF193" s="39"/>
      <c r="BG193" s="39"/>
      <c r="BH193" s="39"/>
      <c r="BI193" s="39"/>
      <c r="BJ193" s="39"/>
      <c r="BK193" s="39"/>
      <c r="BL193" s="39"/>
      <c r="BM193" s="39"/>
      <c r="BN193" s="39"/>
      <c r="BO193" s="39"/>
      <c r="BP193" s="39"/>
      <c r="BQ193" s="39"/>
      <c r="BR193" s="39"/>
      <c r="BS193" s="39"/>
      <c r="BT193" s="39"/>
      <c r="BU193" s="39"/>
      <c r="BV193" s="39"/>
      <c r="BW193" s="39"/>
      <c r="BX193" s="39"/>
      <c r="BY193" s="39"/>
    </row>
    <row r="194" spans="2:77" s="38" customFormat="1" ht="30" customHeight="1">
      <c r="B194" s="54"/>
      <c r="C194" s="55"/>
      <c r="D194" s="53"/>
      <c r="E194" s="56"/>
      <c r="F194" s="57"/>
      <c r="G194" s="57"/>
      <c r="H194" s="58"/>
      <c r="I194" s="56"/>
      <c r="J194" s="53"/>
      <c r="K194" s="56"/>
      <c r="L194" s="56"/>
      <c r="M194" s="56"/>
      <c r="N194" s="59"/>
      <c r="O194" s="59"/>
      <c r="P194" s="59"/>
      <c r="Q194" s="59"/>
      <c r="R194" s="60"/>
      <c r="W194" s="300"/>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52"/>
      <c r="AW194" s="39"/>
      <c r="AX194" s="39"/>
      <c r="AY194" s="39"/>
      <c r="AZ194" s="39"/>
      <c r="BA194" s="39"/>
      <c r="BB194" s="39"/>
      <c r="BC194" s="39"/>
      <c r="BD194" s="39"/>
      <c r="BE194" s="39"/>
      <c r="BF194" s="39"/>
      <c r="BG194" s="39"/>
      <c r="BH194" s="39"/>
      <c r="BI194" s="39"/>
      <c r="BJ194" s="39"/>
      <c r="BK194" s="39"/>
      <c r="BL194" s="39"/>
      <c r="BM194" s="39"/>
      <c r="BN194" s="39"/>
      <c r="BO194" s="39"/>
      <c r="BP194" s="39"/>
      <c r="BQ194" s="39"/>
      <c r="BR194" s="39"/>
      <c r="BS194" s="39"/>
      <c r="BT194" s="39"/>
      <c r="BU194" s="39"/>
      <c r="BV194" s="39"/>
      <c r="BW194" s="39"/>
      <c r="BX194" s="39"/>
      <c r="BY194" s="39"/>
    </row>
    <row r="195" spans="2:77" s="38" customFormat="1" ht="30" customHeight="1">
      <c r="B195" s="54"/>
      <c r="C195" s="55"/>
      <c r="D195" s="53"/>
      <c r="E195" s="56"/>
      <c r="F195" s="57"/>
      <c r="G195" s="57"/>
      <c r="H195" s="58"/>
      <c r="I195" s="56"/>
      <c r="J195" s="53"/>
      <c r="K195" s="56"/>
      <c r="L195" s="56"/>
      <c r="M195" s="56"/>
      <c r="N195" s="59"/>
      <c r="O195" s="59"/>
      <c r="P195" s="59"/>
      <c r="Q195" s="59"/>
      <c r="R195" s="60"/>
      <c r="W195" s="300"/>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52"/>
      <c r="AW195" s="39"/>
      <c r="AX195" s="39"/>
      <c r="AY195" s="39"/>
      <c r="AZ195" s="39"/>
      <c r="BA195" s="39"/>
      <c r="BB195" s="39"/>
      <c r="BC195" s="39"/>
      <c r="BD195" s="39"/>
      <c r="BE195" s="39"/>
      <c r="BF195" s="39"/>
      <c r="BG195" s="39"/>
      <c r="BH195" s="39"/>
      <c r="BI195" s="39"/>
      <c r="BJ195" s="39"/>
      <c r="BK195" s="39"/>
      <c r="BL195" s="39"/>
      <c r="BM195" s="39"/>
      <c r="BN195" s="39"/>
      <c r="BO195" s="39"/>
      <c r="BP195" s="39"/>
      <c r="BQ195" s="39"/>
      <c r="BR195" s="39"/>
      <c r="BS195" s="39"/>
      <c r="BT195" s="39"/>
      <c r="BU195" s="39"/>
      <c r="BV195" s="39"/>
      <c r="BW195" s="39"/>
      <c r="BX195" s="39"/>
      <c r="BY195" s="39"/>
    </row>
    <row r="196" spans="2:77" s="38" customFormat="1" ht="30" customHeight="1">
      <c r="B196" s="54"/>
      <c r="C196" s="55"/>
      <c r="D196" s="53"/>
      <c r="E196" s="56"/>
      <c r="F196" s="57"/>
      <c r="G196" s="57"/>
      <c r="H196" s="58"/>
      <c r="I196" s="56"/>
      <c r="J196" s="53"/>
      <c r="K196" s="56"/>
      <c r="L196" s="56"/>
      <c r="M196" s="56"/>
      <c r="N196" s="59"/>
      <c r="O196" s="59"/>
      <c r="P196" s="59"/>
      <c r="Q196" s="59"/>
      <c r="R196" s="60"/>
      <c r="W196" s="300"/>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52"/>
      <c r="AW196" s="39"/>
      <c r="AX196" s="39"/>
      <c r="AY196" s="39"/>
      <c r="AZ196" s="39"/>
      <c r="BA196" s="39"/>
      <c r="BB196" s="39"/>
      <c r="BC196" s="39"/>
      <c r="BD196" s="39"/>
      <c r="BE196" s="39"/>
      <c r="BF196" s="39"/>
      <c r="BG196" s="39"/>
      <c r="BH196" s="39"/>
      <c r="BI196" s="39"/>
      <c r="BJ196" s="39"/>
      <c r="BK196" s="39"/>
      <c r="BL196" s="39"/>
      <c r="BM196" s="39"/>
      <c r="BN196" s="39"/>
      <c r="BO196" s="39"/>
      <c r="BP196" s="39"/>
      <c r="BQ196" s="39"/>
      <c r="BR196" s="39"/>
      <c r="BS196" s="39"/>
      <c r="BT196" s="39"/>
      <c r="BU196" s="39"/>
      <c r="BV196" s="39"/>
      <c r="BW196" s="39"/>
      <c r="BX196" s="39"/>
      <c r="BY196" s="39"/>
    </row>
    <row r="197" spans="2:77" s="38" customFormat="1" ht="30" customHeight="1">
      <c r="B197" s="54"/>
      <c r="C197" s="55"/>
      <c r="D197" s="53"/>
      <c r="E197" s="56"/>
      <c r="F197" s="57"/>
      <c r="G197" s="57"/>
      <c r="H197" s="58"/>
      <c r="I197" s="56"/>
      <c r="J197" s="53"/>
      <c r="K197" s="56"/>
      <c r="L197" s="56"/>
      <c r="M197" s="56"/>
      <c r="N197" s="59"/>
      <c r="O197" s="59"/>
      <c r="P197" s="59"/>
      <c r="Q197" s="59"/>
      <c r="R197" s="60"/>
      <c r="W197" s="300"/>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52"/>
      <c r="AW197" s="39"/>
      <c r="AX197" s="39"/>
      <c r="AY197" s="39"/>
      <c r="AZ197" s="39"/>
      <c r="BA197" s="39"/>
      <c r="BB197" s="39"/>
      <c r="BC197" s="39"/>
      <c r="BD197" s="39"/>
      <c r="BE197" s="39"/>
      <c r="BF197" s="39"/>
      <c r="BG197" s="39"/>
      <c r="BH197" s="39"/>
      <c r="BI197" s="39"/>
      <c r="BJ197" s="39"/>
      <c r="BK197" s="39"/>
      <c r="BL197" s="39"/>
      <c r="BM197" s="39"/>
      <c r="BN197" s="39"/>
      <c r="BO197" s="39"/>
      <c r="BP197" s="39"/>
      <c r="BQ197" s="39"/>
      <c r="BR197" s="39"/>
      <c r="BS197" s="39"/>
      <c r="BT197" s="39"/>
      <c r="BU197" s="39"/>
      <c r="BV197" s="39"/>
      <c r="BW197" s="39"/>
      <c r="BX197" s="39"/>
      <c r="BY197" s="39"/>
    </row>
    <row r="198" spans="2:77" s="38" customFormat="1" ht="30" customHeight="1">
      <c r="B198" s="54"/>
      <c r="C198" s="55"/>
      <c r="D198" s="53"/>
      <c r="E198" s="56"/>
      <c r="F198" s="57"/>
      <c r="G198" s="57"/>
      <c r="H198" s="58"/>
      <c r="I198" s="56"/>
      <c r="J198" s="53"/>
      <c r="K198" s="56"/>
      <c r="L198" s="56"/>
      <c r="M198" s="56"/>
      <c r="N198" s="59"/>
      <c r="O198" s="59"/>
      <c r="P198" s="59"/>
      <c r="Q198" s="59"/>
      <c r="R198" s="60"/>
      <c r="W198" s="300"/>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52"/>
      <c r="AW198" s="39"/>
      <c r="AX198" s="39"/>
      <c r="AY198" s="39"/>
      <c r="AZ198" s="39"/>
      <c r="BA198" s="39"/>
      <c r="BB198" s="39"/>
      <c r="BC198" s="39"/>
      <c r="BD198" s="39"/>
      <c r="BE198" s="39"/>
      <c r="BF198" s="39"/>
      <c r="BG198" s="39"/>
      <c r="BH198" s="39"/>
      <c r="BI198" s="39"/>
      <c r="BJ198" s="39"/>
      <c r="BK198" s="39"/>
      <c r="BL198" s="39"/>
      <c r="BM198" s="39"/>
      <c r="BN198" s="39"/>
      <c r="BO198" s="39"/>
      <c r="BP198" s="39"/>
      <c r="BQ198" s="39"/>
      <c r="BR198" s="39"/>
      <c r="BS198" s="39"/>
      <c r="BT198" s="39"/>
      <c r="BU198" s="39"/>
      <c r="BV198" s="39"/>
      <c r="BW198" s="39"/>
      <c r="BX198" s="39"/>
      <c r="BY198" s="39"/>
    </row>
    <row r="199" spans="2:77" s="38" customFormat="1" ht="30" customHeight="1">
      <c r="B199" s="54"/>
      <c r="C199" s="55"/>
      <c r="D199" s="53"/>
      <c r="E199" s="56"/>
      <c r="F199" s="57"/>
      <c r="G199" s="57"/>
      <c r="H199" s="58"/>
      <c r="I199" s="56"/>
      <c r="J199" s="53"/>
      <c r="K199" s="56"/>
      <c r="L199" s="56"/>
      <c r="M199" s="56"/>
      <c r="N199" s="59"/>
      <c r="O199" s="59"/>
      <c r="P199" s="59"/>
      <c r="Q199" s="59"/>
      <c r="R199" s="60"/>
      <c r="W199" s="300"/>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52"/>
      <c r="AW199" s="39"/>
      <c r="AX199" s="39"/>
      <c r="AY199" s="39"/>
      <c r="AZ199" s="39"/>
      <c r="BA199" s="39"/>
      <c r="BB199" s="39"/>
      <c r="BC199" s="39"/>
      <c r="BD199" s="39"/>
      <c r="BE199" s="39"/>
      <c r="BF199" s="39"/>
      <c r="BG199" s="39"/>
      <c r="BH199" s="39"/>
      <c r="BI199" s="39"/>
      <c r="BJ199" s="39"/>
      <c r="BK199" s="39"/>
      <c r="BL199" s="39"/>
      <c r="BM199" s="39"/>
      <c r="BN199" s="39"/>
      <c r="BO199" s="39"/>
      <c r="BP199" s="39"/>
      <c r="BQ199" s="39"/>
      <c r="BR199" s="39"/>
      <c r="BS199" s="39"/>
      <c r="BT199" s="39"/>
      <c r="BU199" s="39"/>
      <c r="BV199" s="39"/>
      <c r="BW199" s="39"/>
      <c r="BX199" s="39"/>
      <c r="BY199" s="39"/>
    </row>
    <row r="200" spans="2:77" s="38" customFormat="1" ht="30" customHeight="1">
      <c r="B200" s="54"/>
      <c r="C200" s="55"/>
      <c r="D200" s="53"/>
      <c r="E200" s="56"/>
      <c r="F200" s="57"/>
      <c r="G200" s="57"/>
      <c r="H200" s="58"/>
      <c r="I200" s="56"/>
      <c r="J200" s="53"/>
      <c r="K200" s="56"/>
      <c r="L200" s="56"/>
      <c r="M200" s="56"/>
      <c r="N200" s="59"/>
      <c r="O200" s="59"/>
      <c r="P200" s="59"/>
      <c r="Q200" s="59"/>
      <c r="R200" s="60"/>
      <c r="W200" s="300"/>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52"/>
      <c r="AW200" s="39"/>
      <c r="AX200" s="39"/>
      <c r="AY200" s="39"/>
      <c r="AZ200" s="39"/>
      <c r="BA200" s="39"/>
      <c r="BB200" s="39"/>
      <c r="BC200" s="39"/>
      <c r="BD200" s="39"/>
      <c r="BE200" s="39"/>
      <c r="BF200" s="39"/>
      <c r="BG200" s="39"/>
      <c r="BH200" s="39"/>
      <c r="BI200" s="39"/>
      <c r="BJ200" s="39"/>
      <c r="BK200" s="39"/>
      <c r="BL200" s="39"/>
      <c r="BM200" s="39"/>
      <c r="BN200" s="39"/>
      <c r="BO200" s="39"/>
      <c r="BP200" s="39"/>
      <c r="BQ200" s="39"/>
      <c r="BR200" s="39"/>
      <c r="BS200" s="39"/>
      <c r="BT200" s="39"/>
      <c r="BU200" s="39"/>
      <c r="BV200" s="39"/>
      <c r="BW200" s="39"/>
      <c r="BX200" s="39"/>
      <c r="BY200" s="39"/>
    </row>
    <row r="201" spans="2:77" s="38" customFormat="1" ht="30" customHeight="1">
      <c r="B201" s="54"/>
      <c r="C201" s="55"/>
      <c r="D201" s="53"/>
      <c r="E201" s="56"/>
      <c r="F201" s="57"/>
      <c r="G201" s="57"/>
      <c r="H201" s="58"/>
      <c r="I201" s="56"/>
      <c r="J201" s="53"/>
      <c r="K201" s="56"/>
      <c r="L201" s="56"/>
      <c r="M201" s="56"/>
      <c r="N201" s="59"/>
      <c r="O201" s="59"/>
      <c r="P201" s="59"/>
      <c r="Q201" s="59"/>
      <c r="R201" s="60"/>
      <c r="W201" s="300"/>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52"/>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c r="BT201" s="39"/>
      <c r="BU201" s="39"/>
      <c r="BV201" s="39"/>
      <c r="BW201" s="39"/>
      <c r="BX201" s="39"/>
      <c r="BY201" s="39"/>
    </row>
    <row r="202" spans="2:77" s="38" customFormat="1" ht="30" customHeight="1">
      <c r="B202" s="54"/>
      <c r="C202" s="55"/>
      <c r="D202" s="53"/>
      <c r="E202" s="56"/>
      <c r="F202" s="57"/>
      <c r="G202" s="57"/>
      <c r="H202" s="58"/>
      <c r="I202" s="56"/>
      <c r="J202" s="53"/>
      <c r="K202" s="56"/>
      <c r="L202" s="56"/>
      <c r="M202" s="56"/>
      <c r="N202" s="59"/>
      <c r="O202" s="59"/>
      <c r="P202" s="59"/>
      <c r="Q202" s="59"/>
      <c r="R202" s="60"/>
      <c r="W202" s="300"/>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52"/>
      <c r="AW202" s="39"/>
      <c r="AX202" s="39"/>
      <c r="AY202" s="39"/>
      <c r="AZ202" s="39"/>
      <c r="BA202" s="39"/>
      <c r="BB202" s="39"/>
      <c r="BC202" s="39"/>
      <c r="BD202" s="39"/>
      <c r="BE202" s="39"/>
      <c r="BF202" s="39"/>
      <c r="BG202" s="39"/>
      <c r="BH202" s="39"/>
      <c r="BI202" s="39"/>
      <c r="BJ202" s="39"/>
      <c r="BK202" s="39"/>
      <c r="BL202" s="39"/>
      <c r="BM202" s="39"/>
      <c r="BN202" s="39"/>
      <c r="BO202" s="39"/>
      <c r="BP202" s="39"/>
      <c r="BQ202" s="39"/>
      <c r="BR202" s="39"/>
      <c r="BS202" s="39"/>
      <c r="BT202" s="39"/>
      <c r="BU202" s="39"/>
      <c r="BV202" s="39"/>
      <c r="BW202" s="39"/>
      <c r="BX202" s="39"/>
      <c r="BY202" s="39"/>
    </row>
    <row r="203" spans="2:77" s="38" customFormat="1" ht="30" customHeight="1">
      <c r="B203" s="54"/>
      <c r="C203" s="55"/>
      <c r="D203" s="53"/>
      <c r="E203" s="56"/>
      <c r="F203" s="57"/>
      <c r="G203" s="57"/>
      <c r="H203" s="58"/>
      <c r="I203" s="56"/>
      <c r="J203" s="53"/>
      <c r="K203" s="56"/>
      <c r="L203" s="56"/>
      <c r="M203" s="56"/>
      <c r="N203" s="59"/>
      <c r="O203" s="59"/>
      <c r="P203" s="59"/>
      <c r="Q203" s="59"/>
      <c r="R203" s="60"/>
      <c r="W203" s="300"/>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52"/>
      <c r="AW203" s="39"/>
      <c r="AX203" s="39"/>
      <c r="AY203" s="39"/>
      <c r="AZ203" s="39"/>
      <c r="BA203" s="39"/>
      <c r="BB203" s="39"/>
      <c r="BC203" s="39"/>
      <c r="BD203" s="39"/>
      <c r="BE203" s="39"/>
      <c r="BF203" s="39"/>
      <c r="BG203" s="39"/>
      <c r="BH203" s="39"/>
      <c r="BI203" s="39"/>
      <c r="BJ203" s="39"/>
      <c r="BK203" s="39"/>
      <c r="BL203" s="39"/>
      <c r="BM203" s="39"/>
      <c r="BN203" s="39"/>
      <c r="BO203" s="39"/>
      <c r="BP203" s="39"/>
      <c r="BQ203" s="39"/>
      <c r="BR203" s="39"/>
      <c r="BS203" s="39"/>
      <c r="BT203" s="39"/>
      <c r="BU203" s="39"/>
      <c r="BV203" s="39"/>
      <c r="BW203" s="39"/>
      <c r="BX203" s="39"/>
      <c r="BY203" s="39"/>
    </row>
    <row r="204" spans="2:77" s="38" customFormat="1" ht="30" customHeight="1">
      <c r="B204" s="54"/>
      <c r="C204" s="55"/>
      <c r="D204" s="53"/>
      <c r="E204" s="56"/>
      <c r="F204" s="57"/>
      <c r="G204" s="57"/>
      <c r="H204" s="58"/>
      <c r="I204" s="56"/>
      <c r="J204" s="53"/>
      <c r="K204" s="56"/>
      <c r="L204" s="56"/>
      <c r="M204" s="56"/>
      <c r="N204" s="59"/>
      <c r="O204" s="59"/>
      <c r="P204" s="59"/>
      <c r="Q204" s="59"/>
      <c r="R204" s="60"/>
      <c r="W204" s="300"/>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52"/>
      <c r="AW204" s="39"/>
      <c r="AX204" s="39"/>
      <c r="AY204" s="39"/>
      <c r="AZ204" s="39"/>
      <c r="BA204" s="39"/>
      <c r="BB204" s="39"/>
      <c r="BC204" s="39"/>
      <c r="BD204" s="39"/>
      <c r="BE204" s="39"/>
      <c r="BF204" s="39"/>
      <c r="BG204" s="39"/>
      <c r="BH204" s="39"/>
      <c r="BI204" s="39"/>
      <c r="BJ204" s="39"/>
      <c r="BK204" s="39"/>
      <c r="BL204" s="39"/>
      <c r="BM204" s="39"/>
      <c r="BN204" s="39"/>
      <c r="BO204" s="39"/>
      <c r="BP204" s="39"/>
      <c r="BQ204" s="39"/>
      <c r="BR204" s="39"/>
      <c r="BS204" s="39"/>
      <c r="BT204" s="39"/>
      <c r="BU204" s="39"/>
      <c r="BV204" s="39"/>
      <c r="BW204" s="39"/>
      <c r="BX204" s="39"/>
      <c r="BY204" s="39"/>
    </row>
    <row r="205" spans="2:77" s="38" customFormat="1" ht="30" customHeight="1">
      <c r="B205" s="54"/>
      <c r="C205" s="55"/>
      <c r="D205" s="53"/>
      <c r="E205" s="56"/>
      <c r="F205" s="57"/>
      <c r="G205" s="57"/>
      <c r="H205" s="58"/>
      <c r="I205" s="56"/>
      <c r="J205" s="53"/>
      <c r="K205" s="56"/>
      <c r="L205" s="56"/>
      <c r="M205" s="56"/>
      <c r="N205" s="59"/>
      <c r="O205" s="59"/>
      <c r="P205" s="59"/>
      <c r="Q205" s="59"/>
      <c r="R205" s="60"/>
      <c r="W205" s="300"/>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52"/>
      <c r="AW205" s="39"/>
      <c r="AX205" s="39"/>
      <c r="AY205" s="39"/>
      <c r="AZ205" s="39"/>
      <c r="BA205" s="39"/>
      <c r="BB205" s="39"/>
      <c r="BC205" s="39"/>
      <c r="BD205" s="39"/>
      <c r="BE205" s="39"/>
      <c r="BF205" s="39"/>
      <c r="BG205" s="39"/>
      <c r="BH205" s="39"/>
      <c r="BI205" s="39"/>
      <c r="BJ205" s="39"/>
      <c r="BK205" s="39"/>
      <c r="BL205" s="39"/>
      <c r="BM205" s="39"/>
      <c r="BN205" s="39"/>
      <c r="BO205" s="39"/>
      <c r="BP205" s="39"/>
      <c r="BQ205" s="39"/>
      <c r="BR205" s="39"/>
      <c r="BS205" s="39"/>
      <c r="BT205" s="39"/>
      <c r="BU205" s="39"/>
      <c r="BV205" s="39"/>
      <c r="BW205" s="39"/>
      <c r="BX205" s="39"/>
      <c r="BY205" s="39"/>
    </row>
    <row r="206" spans="2:77" s="38" customFormat="1" ht="30" customHeight="1">
      <c r="B206" s="54"/>
      <c r="C206" s="55"/>
      <c r="D206" s="53"/>
      <c r="E206" s="56"/>
      <c r="F206" s="57"/>
      <c r="G206" s="57"/>
      <c r="H206" s="58"/>
      <c r="I206" s="56"/>
      <c r="J206" s="53"/>
      <c r="K206" s="56"/>
      <c r="L206" s="56"/>
      <c r="M206" s="56"/>
      <c r="N206" s="59"/>
      <c r="O206" s="59"/>
      <c r="P206" s="59"/>
      <c r="Q206" s="59"/>
      <c r="R206" s="60"/>
      <c r="W206" s="300"/>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52"/>
      <c r="AW206" s="39"/>
      <c r="AX206" s="39"/>
      <c r="AY206" s="39"/>
      <c r="AZ206" s="39"/>
      <c r="BA206" s="39"/>
      <c r="BB206" s="39"/>
      <c r="BC206" s="39"/>
      <c r="BD206" s="39"/>
      <c r="BE206" s="39"/>
      <c r="BF206" s="39"/>
      <c r="BG206" s="39"/>
      <c r="BH206" s="39"/>
      <c r="BI206" s="39"/>
      <c r="BJ206" s="39"/>
      <c r="BK206" s="39"/>
      <c r="BL206" s="39"/>
      <c r="BM206" s="39"/>
      <c r="BN206" s="39"/>
      <c r="BO206" s="39"/>
      <c r="BP206" s="39"/>
      <c r="BQ206" s="39"/>
      <c r="BR206" s="39"/>
      <c r="BS206" s="39"/>
      <c r="BT206" s="39"/>
      <c r="BU206" s="39"/>
      <c r="BV206" s="39"/>
      <c r="BW206" s="39"/>
      <c r="BX206" s="39"/>
      <c r="BY206" s="39"/>
    </row>
    <row r="207" spans="2:77" s="38" customFormat="1" ht="30" customHeight="1">
      <c r="B207" s="54"/>
      <c r="C207" s="55"/>
      <c r="D207" s="53"/>
      <c r="E207" s="56"/>
      <c r="F207" s="57"/>
      <c r="G207" s="57"/>
      <c r="H207" s="58"/>
      <c r="I207" s="56"/>
      <c r="J207" s="53"/>
      <c r="K207" s="56"/>
      <c r="L207" s="56"/>
      <c r="M207" s="56"/>
      <c r="N207" s="59"/>
      <c r="O207" s="59"/>
      <c r="P207" s="59"/>
      <c r="Q207" s="59"/>
      <c r="R207" s="60"/>
      <c r="W207" s="300"/>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52"/>
      <c r="AW207" s="39"/>
      <c r="AX207" s="39"/>
      <c r="AY207" s="39"/>
      <c r="AZ207" s="39"/>
      <c r="BA207" s="39"/>
      <c r="BB207" s="39"/>
      <c r="BC207" s="39"/>
      <c r="BD207" s="39"/>
      <c r="BE207" s="39"/>
      <c r="BF207" s="39"/>
      <c r="BG207" s="39"/>
      <c r="BH207" s="39"/>
      <c r="BI207" s="39"/>
      <c r="BJ207" s="39"/>
      <c r="BK207" s="39"/>
      <c r="BL207" s="39"/>
      <c r="BM207" s="39"/>
      <c r="BN207" s="39"/>
      <c r="BO207" s="39"/>
      <c r="BP207" s="39"/>
      <c r="BQ207" s="39"/>
      <c r="BR207" s="39"/>
      <c r="BS207" s="39"/>
      <c r="BT207" s="39"/>
      <c r="BU207" s="39"/>
      <c r="BV207" s="39"/>
      <c r="BW207" s="39"/>
      <c r="BX207" s="39"/>
      <c r="BY207" s="39"/>
    </row>
    <row r="208" spans="2:77" s="38" customFormat="1" ht="30" customHeight="1">
      <c r="B208" s="54"/>
      <c r="C208" s="55"/>
      <c r="D208" s="53"/>
      <c r="E208" s="56"/>
      <c r="F208" s="57"/>
      <c r="G208" s="57"/>
      <c r="H208" s="58"/>
      <c r="I208" s="56"/>
      <c r="J208" s="53"/>
      <c r="K208" s="56"/>
      <c r="L208" s="56"/>
      <c r="M208" s="56"/>
      <c r="N208" s="59"/>
      <c r="O208" s="59"/>
      <c r="P208" s="59"/>
      <c r="Q208" s="59"/>
      <c r="R208" s="60"/>
      <c r="W208" s="300"/>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52"/>
      <c r="AW208" s="39"/>
      <c r="AX208" s="39"/>
      <c r="AY208" s="39"/>
      <c r="AZ208" s="39"/>
      <c r="BA208" s="39"/>
      <c r="BB208" s="39"/>
      <c r="BC208" s="39"/>
      <c r="BD208" s="39"/>
      <c r="BE208" s="39"/>
      <c r="BF208" s="39"/>
      <c r="BG208" s="39"/>
      <c r="BH208" s="39"/>
      <c r="BI208" s="39"/>
      <c r="BJ208" s="39"/>
      <c r="BK208" s="39"/>
      <c r="BL208" s="39"/>
      <c r="BM208" s="39"/>
      <c r="BN208" s="39"/>
      <c r="BO208" s="39"/>
      <c r="BP208" s="39"/>
      <c r="BQ208" s="39"/>
      <c r="BR208" s="39"/>
      <c r="BS208" s="39"/>
      <c r="BT208" s="39"/>
      <c r="BU208" s="39"/>
      <c r="BV208" s="39"/>
      <c r="BW208" s="39"/>
      <c r="BX208" s="39"/>
      <c r="BY208" s="39"/>
    </row>
    <row r="209" spans="2:77" s="38" customFormat="1" ht="30" customHeight="1">
      <c r="B209" s="54"/>
      <c r="C209" s="55"/>
      <c r="D209" s="53"/>
      <c r="E209" s="56"/>
      <c r="F209" s="57"/>
      <c r="G209" s="57"/>
      <c r="H209" s="58"/>
      <c r="I209" s="56"/>
      <c r="J209" s="53"/>
      <c r="K209" s="56"/>
      <c r="L209" s="56"/>
      <c r="M209" s="56"/>
      <c r="N209" s="59"/>
      <c r="O209" s="59"/>
      <c r="P209" s="59"/>
      <c r="Q209" s="59"/>
      <c r="R209" s="60"/>
      <c r="W209" s="300"/>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52"/>
      <c r="AW209" s="39"/>
      <c r="AX209" s="39"/>
      <c r="AY209" s="39"/>
      <c r="AZ209" s="39"/>
      <c r="BA209" s="39"/>
      <c r="BB209" s="39"/>
      <c r="BC209" s="39"/>
      <c r="BD209" s="39"/>
      <c r="BE209" s="39"/>
      <c r="BF209" s="39"/>
      <c r="BG209" s="39"/>
      <c r="BH209" s="39"/>
      <c r="BI209" s="39"/>
      <c r="BJ209" s="39"/>
      <c r="BK209" s="39"/>
      <c r="BL209" s="39"/>
      <c r="BM209" s="39"/>
      <c r="BN209" s="39"/>
      <c r="BO209" s="39"/>
      <c r="BP209" s="39"/>
      <c r="BQ209" s="39"/>
      <c r="BR209" s="39"/>
      <c r="BS209" s="39"/>
      <c r="BT209" s="39"/>
      <c r="BU209" s="39"/>
      <c r="BV209" s="39"/>
      <c r="BW209" s="39"/>
      <c r="BX209" s="39"/>
      <c r="BY209" s="39"/>
    </row>
    <row r="210" spans="2:77" s="38" customFormat="1" ht="30" customHeight="1">
      <c r="B210" s="54"/>
      <c r="C210" s="55"/>
      <c r="D210" s="53"/>
      <c r="E210" s="56"/>
      <c r="F210" s="57"/>
      <c r="G210" s="57"/>
      <c r="H210" s="58"/>
      <c r="I210" s="56"/>
      <c r="J210" s="53"/>
      <c r="K210" s="56"/>
      <c r="L210" s="56"/>
      <c r="M210" s="56"/>
      <c r="N210" s="59"/>
      <c r="O210" s="59"/>
      <c r="P210" s="59"/>
      <c r="Q210" s="59"/>
      <c r="R210" s="60"/>
      <c r="W210" s="300"/>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52"/>
      <c r="AW210" s="39"/>
      <c r="AX210" s="39"/>
      <c r="AY210" s="39"/>
      <c r="AZ210" s="39"/>
      <c r="BA210" s="39"/>
      <c r="BB210" s="39"/>
      <c r="BC210" s="39"/>
      <c r="BD210" s="39"/>
      <c r="BE210" s="39"/>
      <c r="BF210" s="39"/>
      <c r="BG210" s="39"/>
      <c r="BH210" s="39"/>
      <c r="BI210" s="39"/>
      <c r="BJ210" s="39"/>
      <c r="BK210" s="39"/>
      <c r="BL210" s="39"/>
      <c r="BM210" s="39"/>
      <c r="BN210" s="39"/>
      <c r="BO210" s="39"/>
      <c r="BP210" s="39"/>
      <c r="BQ210" s="39"/>
      <c r="BR210" s="39"/>
      <c r="BS210" s="39"/>
      <c r="BT210" s="39"/>
      <c r="BU210" s="39"/>
      <c r="BV210" s="39"/>
      <c r="BW210" s="39"/>
      <c r="BX210" s="39"/>
      <c r="BY210" s="39"/>
    </row>
    <row r="211" spans="2:77" s="38" customFormat="1" ht="30" customHeight="1">
      <c r="B211" s="54"/>
      <c r="C211" s="55"/>
      <c r="D211" s="53"/>
      <c r="E211" s="56"/>
      <c r="F211" s="57"/>
      <c r="G211" s="57"/>
      <c r="H211" s="58"/>
      <c r="I211" s="56"/>
      <c r="J211" s="53"/>
      <c r="K211" s="56"/>
      <c r="L211" s="56"/>
      <c r="M211" s="56"/>
      <c r="N211" s="59"/>
      <c r="O211" s="59"/>
      <c r="P211" s="59"/>
      <c r="Q211" s="59"/>
      <c r="R211" s="60"/>
      <c r="W211" s="300"/>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52"/>
      <c r="AW211" s="39"/>
      <c r="AX211" s="39"/>
      <c r="AY211" s="39"/>
      <c r="AZ211" s="39"/>
      <c r="BA211" s="39"/>
      <c r="BB211" s="39"/>
      <c r="BC211" s="39"/>
      <c r="BD211" s="39"/>
      <c r="BE211" s="39"/>
      <c r="BF211" s="39"/>
      <c r="BG211" s="39"/>
      <c r="BH211" s="39"/>
      <c r="BI211" s="39"/>
      <c r="BJ211" s="39"/>
      <c r="BK211" s="39"/>
      <c r="BL211" s="39"/>
      <c r="BM211" s="39"/>
      <c r="BN211" s="39"/>
      <c r="BO211" s="39"/>
      <c r="BP211" s="39"/>
      <c r="BQ211" s="39"/>
      <c r="BR211" s="39"/>
      <c r="BS211" s="39"/>
      <c r="BT211" s="39"/>
      <c r="BU211" s="39"/>
      <c r="BV211" s="39"/>
      <c r="BW211" s="39"/>
      <c r="BX211" s="39"/>
      <c r="BY211" s="39"/>
    </row>
    <row r="212" spans="2:77" s="38" customFormat="1" ht="30" customHeight="1">
      <c r="B212" s="54"/>
      <c r="C212" s="55"/>
      <c r="D212" s="53"/>
      <c r="E212" s="56"/>
      <c r="F212" s="57"/>
      <c r="G212" s="57"/>
      <c r="H212" s="58"/>
      <c r="I212" s="56"/>
      <c r="J212" s="53"/>
      <c r="K212" s="56"/>
      <c r="L212" s="56"/>
      <c r="M212" s="56"/>
      <c r="N212" s="59"/>
      <c r="O212" s="59"/>
      <c r="P212" s="59"/>
      <c r="Q212" s="59"/>
      <c r="R212" s="60"/>
      <c r="W212" s="300"/>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52"/>
      <c r="AW212" s="39"/>
      <c r="AX212" s="39"/>
      <c r="AY212" s="39"/>
      <c r="AZ212" s="39"/>
      <c r="BA212" s="39"/>
      <c r="BB212" s="39"/>
      <c r="BC212" s="39"/>
      <c r="BD212" s="39"/>
      <c r="BE212" s="39"/>
      <c r="BF212" s="39"/>
      <c r="BG212" s="39"/>
      <c r="BH212" s="39"/>
      <c r="BI212" s="39"/>
      <c r="BJ212" s="39"/>
      <c r="BK212" s="39"/>
      <c r="BL212" s="39"/>
      <c r="BM212" s="39"/>
      <c r="BN212" s="39"/>
      <c r="BO212" s="39"/>
      <c r="BP212" s="39"/>
      <c r="BQ212" s="39"/>
      <c r="BR212" s="39"/>
      <c r="BS212" s="39"/>
      <c r="BT212" s="39"/>
      <c r="BU212" s="39"/>
      <c r="BV212" s="39"/>
      <c r="BW212" s="39"/>
      <c r="BX212" s="39"/>
      <c r="BY212" s="39"/>
    </row>
    <row r="213" spans="2:77" s="38" customFormat="1" ht="30" customHeight="1">
      <c r="B213" s="54"/>
      <c r="C213" s="55"/>
      <c r="D213" s="53"/>
      <c r="E213" s="56"/>
      <c r="F213" s="57"/>
      <c r="G213" s="57"/>
      <c r="H213" s="58"/>
      <c r="I213" s="56"/>
      <c r="J213" s="53"/>
      <c r="K213" s="56"/>
      <c r="L213" s="56"/>
      <c r="M213" s="56"/>
      <c r="N213" s="59"/>
      <c r="O213" s="59"/>
      <c r="P213" s="59"/>
      <c r="Q213" s="59"/>
      <c r="R213" s="60"/>
      <c r="W213" s="300"/>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52"/>
      <c r="AW213" s="39"/>
      <c r="AX213" s="39"/>
      <c r="AY213" s="39"/>
      <c r="AZ213" s="39"/>
      <c r="BA213" s="39"/>
      <c r="BB213" s="39"/>
      <c r="BC213" s="39"/>
      <c r="BD213" s="39"/>
      <c r="BE213" s="39"/>
      <c r="BF213" s="39"/>
      <c r="BG213" s="39"/>
      <c r="BH213" s="39"/>
      <c r="BI213" s="39"/>
      <c r="BJ213" s="39"/>
      <c r="BK213" s="39"/>
      <c r="BL213" s="39"/>
      <c r="BM213" s="39"/>
      <c r="BN213" s="39"/>
      <c r="BO213" s="39"/>
      <c r="BP213" s="39"/>
      <c r="BQ213" s="39"/>
      <c r="BR213" s="39"/>
      <c r="BS213" s="39"/>
      <c r="BT213" s="39"/>
      <c r="BU213" s="39"/>
      <c r="BV213" s="39"/>
      <c r="BW213" s="39"/>
      <c r="BX213" s="39"/>
      <c r="BY213" s="39"/>
    </row>
    <row r="214" spans="2:77" s="38" customFormat="1" ht="30" customHeight="1">
      <c r="B214" s="54"/>
      <c r="C214" s="55"/>
      <c r="D214" s="53"/>
      <c r="E214" s="56"/>
      <c r="F214" s="57"/>
      <c r="G214" s="57"/>
      <c r="H214" s="58"/>
      <c r="I214" s="56"/>
      <c r="J214" s="53"/>
      <c r="K214" s="56"/>
      <c r="L214" s="56"/>
      <c r="M214" s="56"/>
      <c r="N214" s="59"/>
      <c r="O214" s="59"/>
      <c r="P214" s="59"/>
      <c r="Q214" s="59"/>
      <c r="R214" s="60"/>
      <c r="W214" s="300"/>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52"/>
      <c r="AW214" s="39"/>
      <c r="AX214" s="39"/>
      <c r="AY214" s="39"/>
      <c r="AZ214" s="39"/>
      <c r="BA214" s="39"/>
      <c r="BB214" s="39"/>
      <c r="BC214" s="39"/>
      <c r="BD214" s="39"/>
      <c r="BE214" s="39"/>
      <c r="BF214" s="39"/>
      <c r="BG214" s="39"/>
      <c r="BH214" s="39"/>
      <c r="BI214" s="39"/>
      <c r="BJ214" s="39"/>
      <c r="BK214" s="39"/>
      <c r="BL214" s="39"/>
      <c r="BM214" s="39"/>
      <c r="BN214" s="39"/>
      <c r="BO214" s="39"/>
      <c r="BP214" s="39"/>
      <c r="BQ214" s="39"/>
      <c r="BR214" s="39"/>
      <c r="BS214" s="39"/>
      <c r="BT214" s="39"/>
      <c r="BU214" s="39"/>
      <c r="BV214" s="39"/>
      <c r="BW214" s="39"/>
      <c r="BX214" s="39"/>
      <c r="BY214" s="39"/>
    </row>
    <row r="215" spans="2:77" s="38" customFormat="1" ht="30" customHeight="1">
      <c r="B215" s="54"/>
      <c r="C215" s="55"/>
      <c r="D215" s="53"/>
      <c r="E215" s="56"/>
      <c r="F215" s="57"/>
      <c r="G215" s="57"/>
      <c r="H215" s="58"/>
      <c r="I215" s="56"/>
      <c r="J215" s="53"/>
      <c r="K215" s="56"/>
      <c r="L215" s="56"/>
      <c r="M215" s="56"/>
      <c r="N215" s="59"/>
      <c r="O215" s="59"/>
      <c r="P215" s="59"/>
      <c r="Q215" s="59"/>
      <c r="R215" s="60"/>
      <c r="W215" s="300"/>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52"/>
      <c r="AW215" s="39"/>
      <c r="AX215" s="39"/>
      <c r="AY215" s="39"/>
      <c r="AZ215" s="39"/>
      <c r="BA215" s="39"/>
      <c r="BB215" s="39"/>
      <c r="BC215" s="39"/>
      <c r="BD215" s="39"/>
      <c r="BE215" s="39"/>
      <c r="BF215" s="39"/>
      <c r="BG215" s="39"/>
      <c r="BH215" s="39"/>
      <c r="BI215" s="39"/>
      <c r="BJ215" s="39"/>
      <c r="BK215" s="39"/>
      <c r="BL215" s="39"/>
      <c r="BM215" s="39"/>
      <c r="BN215" s="39"/>
      <c r="BO215" s="39"/>
      <c r="BP215" s="39"/>
      <c r="BQ215" s="39"/>
      <c r="BR215" s="39"/>
      <c r="BS215" s="39"/>
      <c r="BT215" s="39"/>
      <c r="BU215" s="39"/>
      <c r="BV215" s="39"/>
      <c r="BW215" s="39"/>
      <c r="BX215" s="39"/>
      <c r="BY215" s="39"/>
    </row>
    <row r="216" spans="2:77" s="38" customFormat="1" ht="30" customHeight="1">
      <c r="B216" s="54"/>
      <c r="C216" s="55"/>
      <c r="D216" s="53"/>
      <c r="E216" s="56"/>
      <c r="F216" s="57"/>
      <c r="G216" s="57"/>
      <c r="H216" s="58"/>
      <c r="I216" s="56"/>
      <c r="J216" s="53"/>
      <c r="K216" s="56"/>
      <c r="L216" s="56"/>
      <c r="M216" s="56"/>
      <c r="N216" s="59"/>
      <c r="O216" s="59"/>
      <c r="P216" s="59"/>
      <c r="Q216" s="59"/>
      <c r="R216" s="60"/>
      <c r="W216" s="300"/>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52"/>
      <c r="AW216" s="39"/>
      <c r="AX216" s="39"/>
      <c r="AY216" s="39"/>
      <c r="AZ216" s="39"/>
      <c r="BA216" s="39"/>
      <c r="BB216" s="39"/>
      <c r="BC216" s="39"/>
      <c r="BD216" s="39"/>
      <c r="BE216" s="39"/>
      <c r="BF216" s="39"/>
      <c r="BG216" s="39"/>
      <c r="BH216" s="39"/>
      <c r="BI216" s="39"/>
      <c r="BJ216" s="39"/>
      <c r="BK216" s="39"/>
      <c r="BL216" s="39"/>
      <c r="BM216" s="39"/>
      <c r="BN216" s="39"/>
      <c r="BO216" s="39"/>
      <c r="BP216" s="39"/>
      <c r="BQ216" s="39"/>
      <c r="BR216" s="39"/>
      <c r="BS216" s="39"/>
      <c r="BT216" s="39"/>
      <c r="BU216" s="39"/>
      <c r="BV216" s="39"/>
      <c r="BW216" s="39"/>
      <c r="BX216" s="39"/>
      <c r="BY216" s="39"/>
    </row>
    <row r="217" spans="2:77" s="38" customFormat="1" ht="30" customHeight="1">
      <c r="B217" s="54"/>
      <c r="C217" s="55"/>
      <c r="D217" s="53"/>
      <c r="E217" s="56"/>
      <c r="F217" s="57"/>
      <c r="G217" s="57"/>
      <c r="H217" s="58"/>
      <c r="I217" s="56"/>
      <c r="J217" s="53"/>
      <c r="K217" s="56"/>
      <c r="L217" s="56"/>
      <c r="M217" s="56"/>
      <c r="N217" s="59"/>
      <c r="O217" s="59"/>
      <c r="P217" s="59"/>
      <c r="Q217" s="59"/>
      <c r="R217" s="60"/>
      <c r="W217" s="300"/>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52"/>
      <c r="AW217" s="39"/>
      <c r="AX217" s="39"/>
      <c r="AY217" s="39"/>
      <c r="AZ217" s="39"/>
      <c r="BA217" s="39"/>
      <c r="BB217" s="39"/>
      <c r="BC217" s="39"/>
      <c r="BD217" s="39"/>
      <c r="BE217" s="39"/>
      <c r="BF217" s="39"/>
      <c r="BG217" s="39"/>
      <c r="BH217" s="39"/>
      <c r="BI217" s="39"/>
      <c r="BJ217" s="39"/>
      <c r="BK217" s="39"/>
      <c r="BL217" s="39"/>
      <c r="BM217" s="39"/>
      <c r="BN217" s="39"/>
      <c r="BO217" s="39"/>
      <c r="BP217" s="39"/>
      <c r="BQ217" s="39"/>
      <c r="BR217" s="39"/>
      <c r="BS217" s="39"/>
      <c r="BT217" s="39"/>
      <c r="BU217" s="39"/>
      <c r="BV217" s="39"/>
      <c r="BW217" s="39"/>
      <c r="BX217" s="39"/>
      <c r="BY217" s="39"/>
    </row>
    <row r="218" spans="2:77" s="38" customFormat="1" ht="30" customHeight="1">
      <c r="B218" s="54"/>
      <c r="C218" s="55"/>
      <c r="D218" s="53"/>
      <c r="E218" s="56"/>
      <c r="F218" s="57"/>
      <c r="G218" s="57"/>
      <c r="H218" s="58"/>
      <c r="I218" s="56"/>
      <c r="J218" s="53"/>
      <c r="K218" s="56"/>
      <c r="L218" s="56"/>
      <c r="M218" s="56"/>
      <c r="N218" s="59"/>
      <c r="O218" s="59"/>
      <c r="P218" s="59"/>
      <c r="Q218" s="59"/>
      <c r="R218" s="60"/>
      <c r="W218" s="300"/>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52"/>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c r="BS218" s="39"/>
      <c r="BT218" s="39"/>
      <c r="BU218" s="39"/>
      <c r="BV218" s="39"/>
      <c r="BW218" s="39"/>
      <c r="BX218" s="39"/>
      <c r="BY218" s="39"/>
    </row>
    <row r="219" spans="2:77" s="38" customFormat="1" ht="30" customHeight="1">
      <c r="B219" s="54"/>
      <c r="C219" s="55"/>
      <c r="D219" s="53"/>
      <c r="E219" s="56"/>
      <c r="F219" s="57"/>
      <c r="G219" s="57"/>
      <c r="H219" s="58"/>
      <c r="I219" s="56"/>
      <c r="J219" s="53"/>
      <c r="K219" s="56"/>
      <c r="L219" s="56"/>
      <c r="M219" s="56"/>
      <c r="N219" s="59"/>
      <c r="O219" s="59"/>
      <c r="P219" s="59"/>
      <c r="Q219" s="59"/>
      <c r="R219" s="60"/>
      <c r="W219" s="300"/>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52"/>
      <c r="AW219" s="39"/>
      <c r="AX219" s="39"/>
      <c r="AY219" s="39"/>
      <c r="AZ219" s="39"/>
      <c r="BA219" s="39"/>
      <c r="BB219" s="39"/>
      <c r="BC219" s="39"/>
      <c r="BD219" s="39"/>
      <c r="BE219" s="39"/>
      <c r="BF219" s="39"/>
      <c r="BG219" s="39"/>
      <c r="BH219" s="39"/>
      <c r="BI219" s="39"/>
      <c r="BJ219" s="39"/>
      <c r="BK219" s="39"/>
      <c r="BL219" s="39"/>
      <c r="BM219" s="39"/>
      <c r="BN219" s="39"/>
      <c r="BO219" s="39"/>
      <c r="BP219" s="39"/>
      <c r="BQ219" s="39"/>
      <c r="BR219" s="39"/>
      <c r="BS219" s="39"/>
      <c r="BT219" s="39"/>
      <c r="BU219" s="39"/>
      <c r="BV219" s="39"/>
      <c r="BW219" s="39"/>
      <c r="BX219" s="39"/>
      <c r="BY219" s="39"/>
    </row>
    <row r="220" spans="2:77" s="38" customFormat="1" ht="30" customHeight="1">
      <c r="B220" s="54"/>
      <c r="C220" s="55"/>
      <c r="D220" s="53"/>
      <c r="E220" s="56"/>
      <c r="F220" s="57"/>
      <c r="G220" s="57"/>
      <c r="H220" s="58"/>
      <c r="I220" s="56"/>
      <c r="J220" s="53"/>
      <c r="K220" s="56"/>
      <c r="L220" s="56"/>
      <c r="M220" s="56"/>
      <c r="N220" s="59"/>
      <c r="O220" s="59"/>
      <c r="P220" s="59"/>
      <c r="Q220" s="59"/>
      <c r="R220" s="60"/>
      <c r="W220" s="300"/>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52"/>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c r="BS220" s="39"/>
      <c r="BT220" s="39"/>
      <c r="BU220" s="39"/>
      <c r="BV220" s="39"/>
      <c r="BW220" s="39"/>
      <c r="BX220" s="39"/>
      <c r="BY220" s="39"/>
    </row>
    <row r="221" spans="2:77" s="38" customFormat="1" ht="30" customHeight="1">
      <c r="B221" s="54"/>
      <c r="C221" s="55"/>
      <c r="D221" s="53"/>
      <c r="E221" s="56"/>
      <c r="F221" s="57"/>
      <c r="G221" s="57"/>
      <c r="H221" s="58"/>
      <c r="I221" s="56"/>
      <c r="J221" s="53"/>
      <c r="K221" s="56"/>
      <c r="L221" s="56"/>
      <c r="M221" s="56"/>
      <c r="N221" s="59"/>
      <c r="O221" s="59"/>
      <c r="P221" s="59"/>
      <c r="Q221" s="59"/>
      <c r="R221" s="60"/>
      <c r="W221" s="300"/>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52"/>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c r="BS221" s="39"/>
      <c r="BT221" s="39"/>
      <c r="BU221" s="39"/>
      <c r="BV221" s="39"/>
      <c r="BW221" s="39"/>
      <c r="BX221" s="39"/>
      <c r="BY221" s="39"/>
    </row>
    <row r="222" spans="2:77" s="38" customFormat="1" ht="30" customHeight="1">
      <c r="B222" s="54"/>
      <c r="C222" s="55"/>
      <c r="D222" s="53"/>
      <c r="E222" s="56"/>
      <c r="F222" s="57"/>
      <c r="G222" s="57"/>
      <c r="H222" s="58"/>
      <c r="I222" s="56"/>
      <c r="J222" s="53"/>
      <c r="K222" s="56"/>
      <c r="L222" s="56"/>
      <c r="M222" s="56"/>
      <c r="N222" s="59"/>
      <c r="O222" s="59"/>
      <c r="P222" s="59"/>
      <c r="Q222" s="59"/>
      <c r="R222" s="60"/>
      <c r="W222" s="300"/>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52"/>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c r="BS222" s="39"/>
      <c r="BT222" s="39"/>
      <c r="BU222" s="39"/>
      <c r="BV222" s="39"/>
      <c r="BW222" s="39"/>
      <c r="BX222" s="39"/>
      <c r="BY222" s="39"/>
    </row>
    <row r="223" spans="2:77" s="38" customFormat="1" ht="30" customHeight="1">
      <c r="B223" s="54"/>
      <c r="C223" s="55"/>
      <c r="D223" s="53"/>
      <c r="E223" s="56"/>
      <c r="F223" s="57"/>
      <c r="G223" s="57"/>
      <c r="H223" s="58"/>
      <c r="I223" s="56"/>
      <c r="J223" s="53"/>
      <c r="K223" s="56"/>
      <c r="L223" s="56"/>
      <c r="M223" s="56"/>
      <c r="N223" s="59"/>
      <c r="O223" s="59"/>
      <c r="P223" s="59"/>
      <c r="Q223" s="59"/>
      <c r="R223" s="60"/>
      <c r="W223" s="300"/>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52"/>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c r="BS223" s="39"/>
      <c r="BT223" s="39"/>
      <c r="BU223" s="39"/>
      <c r="BV223" s="39"/>
      <c r="BW223" s="39"/>
      <c r="BX223" s="39"/>
      <c r="BY223" s="39"/>
    </row>
    <row r="224" spans="2:77" s="38" customFormat="1" ht="30" customHeight="1">
      <c r="B224" s="54"/>
      <c r="C224" s="55"/>
      <c r="D224" s="53"/>
      <c r="E224" s="56"/>
      <c r="F224" s="57"/>
      <c r="G224" s="57"/>
      <c r="H224" s="58"/>
      <c r="I224" s="56"/>
      <c r="J224" s="53"/>
      <c r="K224" s="56"/>
      <c r="L224" s="56"/>
      <c r="M224" s="56"/>
      <c r="N224" s="59"/>
      <c r="O224" s="59"/>
      <c r="P224" s="59"/>
      <c r="Q224" s="59"/>
      <c r="R224" s="60"/>
      <c r="W224" s="300"/>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52"/>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c r="BS224" s="39"/>
      <c r="BT224" s="39"/>
      <c r="BU224" s="39"/>
      <c r="BV224" s="39"/>
      <c r="BW224" s="39"/>
      <c r="BX224" s="39"/>
      <c r="BY224" s="39"/>
    </row>
    <row r="225" spans="2:77" s="38" customFormat="1" ht="30" customHeight="1">
      <c r="B225" s="54"/>
      <c r="C225" s="55"/>
      <c r="D225" s="53"/>
      <c r="E225" s="56"/>
      <c r="F225" s="57"/>
      <c r="G225" s="57"/>
      <c r="H225" s="58"/>
      <c r="I225" s="56"/>
      <c r="J225" s="53"/>
      <c r="K225" s="56"/>
      <c r="L225" s="56"/>
      <c r="M225" s="56"/>
      <c r="N225" s="59"/>
      <c r="O225" s="59"/>
      <c r="P225" s="59"/>
      <c r="Q225" s="59"/>
      <c r="R225" s="60"/>
      <c r="W225" s="300"/>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52"/>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c r="BS225" s="39"/>
      <c r="BT225" s="39"/>
      <c r="BU225" s="39"/>
      <c r="BV225" s="39"/>
      <c r="BW225" s="39"/>
      <c r="BX225" s="39"/>
      <c r="BY225" s="39"/>
    </row>
    <row r="226" spans="2:77" s="38" customFormat="1" ht="30" customHeight="1">
      <c r="B226" s="54"/>
      <c r="C226" s="55"/>
      <c r="D226" s="53"/>
      <c r="E226" s="56"/>
      <c r="F226" s="57"/>
      <c r="G226" s="57"/>
      <c r="H226" s="58"/>
      <c r="I226" s="56"/>
      <c r="J226" s="53"/>
      <c r="K226" s="56"/>
      <c r="L226" s="56"/>
      <c r="M226" s="56"/>
      <c r="N226" s="59"/>
      <c r="O226" s="59"/>
      <c r="P226" s="59"/>
      <c r="Q226" s="59"/>
      <c r="R226" s="60"/>
      <c r="W226" s="300"/>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52"/>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c r="BS226" s="39"/>
      <c r="BT226" s="39"/>
      <c r="BU226" s="39"/>
      <c r="BV226" s="39"/>
      <c r="BW226" s="39"/>
      <c r="BX226" s="39"/>
      <c r="BY226" s="39"/>
    </row>
    <row r="227" spans="2:77" s="38" customFormat="1" ht="30" customHeight="1">
      <c r="B227" s="54"/>
      <c r="C227" s="55"/>
      <c r="D227" s="53"/>
      <c r="E227" s="56"/>
      <c r="F227" s="57"/>
      <c r="G227" s="57"/>
      <c r="H227" s="58"/>
      <c r="I227" s="56"/>
      <c r="J227" s="53"/>
      <c r="K227" s="56"/>
      <c r="L227" s="56"/>
      <c r="M227" s="56"/>
      <c r="N227" s="59"/>
      <c r="O227" s="59"/>
      <c r="P227" s="59"/>
      <c r="Q227" s="59"/>
      <c r="R227" s="60"/>
      <c r="W227" s="300"/>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52"/>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c r="BS227" s="39"/>
      <c r="BT227" s="39"/>
      <c r="BU227" s="39"/>
      <c r="BV227" s="39"/>
      <c r="BW227" s="39"/>
      <c r="BX227" s="39"/>
      <c r="BY227" s="39"/>
    </row>
    <row r="228" spans="2:77" s="38" customFormat="1" ht="30" customHeight="1">
      <c r="B228" s="54"/>
      <c r="C228" s="55"/>
      <c r="D228" s="53"/>
      <c r="E228" s="56"/>
      <c r="F228" s="57"/>
      <c r="G228" s="57"/>
      <c r="H228" s="58"/>
      <c r="I228" s="56"/>
      <c r="J228" s="53"/>
      <c r="K228" s="56"/>
      <c r="L228" s="56"/>
      <c r="M228" s="56"/>
      <c r="N228" s="59"/>
      <c r="O228" s="59"/>
      <c r="P228" s="59"/>
      <c r="Q228" s="59"/>
      <c r="R228" s="60"/>
      <c r="W228" s="300"/>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52"/>
      <c r="AW228" s="39"/>
      <c r="AX228" s="39"/>
      <c r="AY228" s="39"/>
      <c r="AZ228" s="39"/>
      <c r="BA228" s="39"/>
      <c r="BB228" s="39"/>
      <c r="BC228" s="39"/>
      <c r="BD228" s="39"/>
      <c r="BE228" s="39"/>
      <c r="BF228" s="39"/>
      <c r="BG228" s="39"/>
      <c r="BH228" s="39"/>
      <c r="BI228" s="39"/>
      <c r="BJ228" s="39"/>
      <c r="BK228" s="39"/>
      <c r="BL228" s="39"/>
      <c r="BM228" s="39"/>
      <c r="BN228" s="39"/>
      <c r="BO228" s="39"/>
      <c r="BP228" s="39"/>
      <c r="BQ228" s="39"/>
      <c r="BR228" s="39"/>
      <c r="BS228" s="39"/>
      <c r="BT228" s="39"/>
      <c r="BU228" s="39"/>
      <c r="BV228" s="39"/>
      <c r="BW228" s="39"/>
      <c r="BX228" s="39"/>
      <c r="BY228" s="39"/>
    </row>
    <row r="229" spans="2:77" s="38" customFormat="1" ht="30" customHeight="1">
      <c r="B229" s="54"/>
      <c r="C229" s="55"/>
      <c r="D229" s="53"/>
      <c r="E229" s="56"/>
      <c r="F229" s="57"/>
      <c r="G229" s="57"/>
      <c r="H229" s="58"/>
      <c r="I229" s="56"/>
      <c r="J229" s="53"/>
      <c r="K229" s="56"/>
      <c r="L229" s="56"/>
      <c r="M229" s="56"/>
      <c r="N229" s="59"/>
      <c r="O229" s="59"/>
      <c r="P229" s="59"/>
      <c r="Q229" s="59"/>
      <c r="R229" s="60"/>
      <c r="W229" s="300"/>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52"/>
      <c r="AW229" s="39"/>
      <c r="AX229" s="39"/>
      <c r="AY229" s="39"/>
      <c r="AZ229" s="39"/>
      <c r="BA229" s="39"/>
      <c r="BB229" s="39"/>
      <c r="BC229" s="39"/>
      <c r="BD229" s="39"/>
      <c r="BE229" s="39"/>
      <c r="BF229" s="39"/>
      <c r="BG229" s="39"/>
      <c r="BH229" s="39"/>
      <c r="BI229" s="39"/>
      <c r="BJ229" s="39"/>
      <c r="BK229" s="39"/>
      <c r="BL229" s="39"/>
      <c r="BM229" s="39"/>
      <c r="BN229" s="39"/>
      <c r="BO229" s="39"/>
      <c r="BP229" s="39"/>
      <c r="BQ229" s="39"/>
      <c r="BR229" s="39"/>
      <c r="BS229" s="39"/>
      <c r="BT229" s="39"/>
      <c r="BU229" s="39"/>
      <c r="BV229" s="39"/>
      <c r="BW229" s="39"/>
      <c r="BX229" s="39"/>
      <c r="BY229" s="39"/>
    </row>
    <row r="230" spans="2:77" s="38" customFormat="1" ht="30" customHeight="1">
      <c r="B230" s="54"/>
      <c r="C230" s="55"/>
      <c r="D230" s="53"/>
      <c r="E230" s="56"/>
      <c r="F230" s="57"/>
      <c r="G230" s="57"/>
      <c r="H230" s="58"/>
      <c r="I230" s="56"/>
      <c r="J230" s="53"/>
      <c r="K230" s="56"/>
      <c r="L230" s="56"/>
      <c r="M230" s="56"/>
      <c r="N230" s="59"/>
      <c r="O230" s="59"/>
      <c r="P230" s="59"/>
      <c r="Q230" s="59"/>
      <c r="R230" s="60"/>
      <c r="W230" s="300"/>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52"/>
      <c r="AW230" s="39"/>
      <c r="AX230" s="39"/>
      <c r="AY230" s="39"/>
      <c r="AZ230" s="39"/>
      <c r="BA230" s="39"/>
      <c r="BB230" s="39"/>
      <c r="BC230" s="39"/>
      <c r="BD230" s="39"/>
      <c r="BE230" s="39"/>
      <c r="BF230" s="39"/>
      <c r="BG230" s="39"/>
      <c r="BH230" s="39"/>
      <c r="BI230" s="39"/>
      <c r="BJ230" s="39"/>
      <c r="BK230" s="39"/>
      <c r="BL230" s="39"/>
      <c r="BM230" s="39"/>
      <c r="BN230" s="39"/>
      <c r="BO230" s="39"/>
      <c r="BP230" s="39"/>
      <c r="BQ230" s="39"/>
      <c r="BR230" s="39"/>
      <c r="BS230" s="39"/>
      <c r="BT230" s="39"/>
      <c r="BU230" s="39"/>
      <c r="BV230" s="39"/>
      <c r="BW230" s="39"/>
      <c r="BX230" s="39"/>
      <c r="BY230" s="39"/>
    </row>
    <row r="231" spans="2:77" s="38" customFormat="1" ht="30" customHeight="1">
      <c r="B231" s="54"/>
      <c r="C231" s="55"/>
      <c r="D231" s="53"/>
      <c r="E231" s="56"/>
      <c r="F231" s="57"/>
      <c r="G231" s="57"/>
      <c r="H231" s="58"/>
      <c r="I231" s="56"/>
      <c r="J231" s="53"/>
      <c r="K231" s="56"/>
      <c r="L231" s="56"/>
      <c r="M231" s="56"/>
      <c r="N231" s="59"/>
      <c r="O231" s="59"/>
      <c r="P231" s="59"/>
      <c r="Q231" s="59"/>
      <c r="R231" s="60"/>
      <c r="W231" s="300"/>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52"/>
      <c r="AW231" s="39"/>
      <c r="AX231" s="39"/>
      <c r="AY231" s="39"/>
      <c r="AZ231" s="39"/>
      <c r="BA231" s="39"/>
      <c r="BB231" s="39"/>
      <c r="BC231" s="39"/>
      <c r="BD231" s="39"/>
      <c r="BE231" s="39"/>
      <c r="BF231" s="39"/>
      <c r="BG231" s="39"/>
      <c r="BH231" s="39"/>
      <c r="BI231" s="39"/>
      <c r="BJ231" s="39"/>
      <c r="BK231" s="39"/>
      <c r="BL231" s="39"/>
      <c r="BM231" s="39"/>
      <c r="BN231" s="39"/>
      <c r="BO231" s="39"/>
      <c r="BP231" s="39"/>
      <c r="BQ231" s="39"/>
      <c r="BR231" s="39"/>
      <c r="BS231" s="39"/>
      <c r="BT231" s="39"/>
      <c r="BU231" s="39"/>
      <c r="BV231" s="39"/>
      <c r="BW231" s="39"/>
      <c r="BX231" s="39"/>
      <c r="BY231" s="39"/>
    </row>
    <row r="232" spans="2:77" s="38" customFormat="1" ht="30" customHeight="1">
      <c r="B232" s="54"/>
      <c r="C232" s="55"/>
      <c r="D232" s="53"/>
      <c r="E232" s="56"/>
      <c r="F232" s="57"/>
      <c r="G232" s="57"/>
      <c r="H232" s="58"/>
      <c r="I232" s="56"/>
      <c r="J232" s="53"/>
      <c r="K232" s="56"/>
      <c r="L232" s="56"/>
      <c r="M232" s="56"/>
      <c r="N232" s="59"/>
      <c r="O232" s="59"/>
      <c r="P232" s="59"/>
      <c r="Q232" s="59"/>
      <c r="R232" s="60"/>
      <c r="W232" s="300"/>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52"/>
      <c r="AW232" s="39"/>
      <c r="AX232" s="39"/>
      <c r="AY232" s="39"/>
      <c r="AZ232" s="39"/>
      <c r="BA232" s="39"/>
      <c r="BB232" s="39"/>
      <c r="BC232" s="39"/>
      <c r="BD232" s="39"/>
      <c r="BE232" s="39"/>
      <c r="BF232" s="39"/>
      <c r="BG232" s="39"/>
      <c r="BH232" s="39"/>
      <c r="BI232" s="39"/>
      <c r="BJ232" s="39"/>
      <c r="BK232" s="39"/>
      <c r="BL232" s="39"/>
      <c r="BM232" s="39"/>
      <c r="BN232" s="39"/>
      <c r="BO232" s="39"/>
      <c r="BP232" s="39"/>
      <c r="BQ232" s="39"/>
      <c r="BR232" s="39"/>
      <c r="BS232" s="39"/>
      <c r="BT232" s="39"/>
      <c r="BU232" s="39"/>
      <c r="BV232" s="39"/>
      <c r="BW232" s="39"/>
      <c r="BX232" s="39"/>
      <c r="BY232" s="39"/>
    </row>
    <row r="233" spans="2:77" s="38" customFormat="1" ht="30" customHeight="1">
      <c r="B233" s="54"/>
      <c r="C233" s="55"/>
      <c r="D233" s="53"/>
      <c r="E233" s="56"/>
      <c r="F233" s="57"/>
      <c r="G233" s="57"/>
      <c r="H233" s="58"/>
      <c r="I233" s="56"/>
      <c r="J233" s="53"/>
      <c r="K233" s="56"/>
      <c r="L233" s="56"/>
      <c r="M233" s="56"/>
      <c r="N233" s="59"/>
      <c r="O233" s="59"/>
      <c r="P233" s="59"/>
      <c r="Q233" s="59"/>
      <c r="R233" s="60"/>
      <c r="W233" s="300"/>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52"/>
      <c r="AW233" s="39"/>
      <c r="AX233" s="39"/>
      <c r="AY233" s="39"/>
      <c r="AZ233" s="39"/>
      <c r="BA233" s="39"/>
      <c r="BB233" s="39"/>
      <c r="BC233" s="39"/>
      <c r="BD233" s="39"/>
      <c r="BE233" s="39"/>
      <c r="BF233" s="39"/>
      <c r="BG233" s="39"/>
      <c r="BH233" s="39"/>
      <c r="BI233" s="39"/>
      <c r="BJ233" s="39"/>
      <c r="BK233" s="39"/>
      <c r="BL233" s="39"/>
      <c r="BM233" s="39"/>
      <c r="BN233" s="39"/>
      <c r="BO233" s="39"/>
      <c r="BP233" s="39"/>
      <c r="BQ233" s="39"/>
      <c r="BR233" s="39"/>
      <c r="BS233" s="39"/>
      <c r="BT233" s="39"/>
      <c r="BU233" s="39"/>
      <c r="BV233" s="39"/>
      <c r="BW233" s="39"/>
      <c r="BX233" s="39"/>
      <c r="BY233" s="39"/>
    </row>
    <row r="234" spans="2:77" s="38" customFormat="1" ht="30" customHeight="1">
      <c r="B234" s="54"/>
      <c r="C234" s="55"/>
      <c r="D234" s="53"/>
      <c r="E234" s="56"/>
      <c r="F234" s="57"/>
      <c r="G234" s="57"/>
      <c r="H234" s="58"/>
      <c r="I234" s="56"/>
      <c r="J234" s="53"/>
      <c r="K234" s="56"/>
      <c r="L234" s="56"/>
      <c r="M234" s="56"/>
      <c r="N234" s="59"/>
      <c r="O234" s="59"/>
      <c r="P234" s="59"/>
      <c r="Q234" s="59"/>
      <c r="R234" s="60"/>
      <c r="W234" s="300"/>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52"/>
      <c r="AW234" s="39"/>
      <c r="AX234" s="39"/>
      <c r="AY234" s="39"/>
      <c r="AZ234" s="39"/>
      <c r="BA234" s="39"/>
      <c r="BB234" s="39"/>
      <c r="BC234" s="39"/>
      <c r="BD234" s="39"/>
      <c r="BE234" s="39"/>
      <c r="BF234" s="39"/>
      <c r="BG234" s="39"/>
      <c r="BH234" s="39"/>
      <c r="BI234" s="39"/>
      <c r="BJ234" s="39"/>
      <c r="BK234" s="39"/>
      <c r="BL234" s="39"/>
      <c r="BM234" s="39"/>
      <c r="BN234" s="39"/>
      <c r="BO234" s="39"/>
      <c r="BP234" s="39"/>
      <c r="BQ234" s="39"/>
      <c r="BR234" s="39"/>
      <c r="BS234" s="39"/>
      <c r="BT234" s="39"/>
      <c r="BU234" s="39"/>
      <c r="BV234" s="39"/>
      <c r="BW234" s="39"/>
      <c r="BX234" s="39"/>
      <c r="BY234" s="39"/>
    </row>
    <row r="235" spans="2:77" s="38" customFormat="1" ht="30" customHeight="1">
      <c r="B235" s="54"/>
      <c r="C235" s="55"/>
      <c r="D235" s="53"/>
      <c r="E235" s="56"/>
      <c r="F235" s="57"/>
      <c r="G235" s="57"/>
      <c r="H235" s="58"/>
      <c r="I235" s="56"/>
      <c r="J235" s="53"/>
      <c r="K235" s="56"/>
      <c r="L235" s="56"/>
      <c r="M235" s="56"/>
      <c r="N235" s="59"/>
      <c r="O235" s="59"/>
      <c r="P235" s="59"/>
      <c r="Q235" s="59"/>
      <c r="R235" s="60"/>
      <c r="W235" s="300"/>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52"/>
      <c r="AW235" s="39"/>
      <c r="AX235" s="39"/>
      <c r="AY235" s="39"/>
      <c r="AZ235" s="39"/>
      <c r="BA235" s="39"/>
      <c r="BB235" s="39"/>
      <c r="BC235" s="39"/>
      <c r="BD235" s="39"/>
      <c r="BE235" s="39"/>
      <c r="BF235" s="39"/>
      <c r="BG235" s="39"/>
      <c r="BH235" s="39"/>
      <c r="BI235" s="39"/>
      <c r="BJ235" s="39"/>
      <c r="BK235" s="39"/>
      <c r="BL235" s="39"/>
      <c r="BM235" s="39"/>
      <c r="BN235" s="39"/>
      <c r="BO235" s="39"/>
      <c r="BP235" s="39"/>
      <c r="BQ235" s="39"/>
      <c r="BR235" s="39"/>
      <c r="BS235" s="39"/>
      <c r="BT235" s="39"/>
      <c r="BU235" s="39"/>
      <c r="BV235" s="39"/>
      <c r="BW235" s="39"/>
      <c r="BX235" s="39"/>
      <c r="BY235" s="39"/>
    </row>
    <row r="236" spans="2:77" s="38" customFormat="1" ht="30" customHeight="1">
      <c r="B236" s="54"/>
      <c r="C236" s="55"/>
      <c r="D236" s="53"/>
      <c r="E236" s="56"/>
      <c r="F236" s="57"/>
      <c r="G236" s="57"/>
      <c r="H236" s="58"/>
      <c r="I236" s="56"/>
      <c r="J236" s="53"/>
      <c r="K236" s="56"/>
      <c r="L236" s="56"/>
      <c r="M236" s="56"/>
      <c r="N236" s="59"/>
      <c r="O236" s="59"/>
      <c r="P236" s="59"/>
      <c r="Q236" s="59"/>
      <c r="R236" s="60"/>
      <c r="W236" s="300"/>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52"/>
      <c r="AW236" s="39"/>
      <c r="AX236" s="39"/>
      <c r="AY236" s="39"/>
      <c r="AZ236" s="39"/>
      <c r="BA236" s="39"/>
      <c r="BB236" s="39"/>
      <c r="BC236" s="39"/>
      <c r="BD236" s="39"/>
      <c r="BE236" s="39"/>
      <c r="BF236" s="39"/>
      <c r="BG236" s="39"/>
      <c r="BH236" s="39"/>
      <c r="BI236" s="39"/>
      <c r="BJ236" s="39"/>
      <c r="BK236" s="39"/>
      <c r="BL236" s="39"/>
      <c r="BM236" s="39"/>
      <c r="BN236" s="39"/>
      <c r="BO236" s="39"/>
      <c r="BP236" s="39"/>
      <c r="BQ236" s="39"/>
      <c r="BR236" s="39"/>
      <c r="BS236" s="39"/>
      <c r="BT236" s="39"/>
      <c r="BU236" s="39"/>
      <c r="BV236" s="39"/>
      <c r="BW236" s="39"/>
      <c r="BX236" s="39"/>
      <c r="BY236" s="39"/>
    </row>
    <row r="237" spans="2:77" s="38" customFormat="1" ht="30" customHeight="1">
      <c r="B237" s="54"/>
      <c r="C237" s="55"/>
      <c r="D237" s="53"/>
      <c r="E237" s="56"/>
      <c r="F237" s="57"/>
      <c r="G237" s="57"/>
      <c r="H237" s="58"/>
      <c r="I237" s="56"/>
      <c r="J237" s="53"/>
      <c r="K237" s="56"/>
      <c r="L237" s="56"/>
      <c r="M237" s="56"/>
      <c r="N237" s="59"/>
      <c r="O237" s="59"/>
      <c r="P237" s="59"/>
      <c r="Q237" s="59"/>
      <c r="R237" s="60"/>
      <c r="W237" s="300"/>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52"/>
      <c r="AW237" s="39"/>
      <c r="AX237" s="39"/>
      <c r="AY237" s="39"/>
      <c r="AZ237" s="39"/>
      <c r="BA237" s="39"/>
      <c r="BB237" s="39"/>
      <c r="BC237" s="39"/>
      <c r="BD237" s="39"/>
      <c r="BE237" s="39"/>
      <c r="BF237" s="39"/>
      <c r="BG237" s="39"/>
      <c r="BH237" s="39"/>
      <c r="BI237" s="39"/>
      <c r="BJ237" s="39"/>
      <c r="BK237" s="39"/>
      <c r="BL237" s="39"/>
      <c r="BM237" s="39"/>
      <c r="BN237" s="39"/>
      <c r="BO237" s="39"/>
      <c r="BP237" s="39"/>
      <c r="BQ237" s="39"/>
      <c r="BR237" s="39"/>
      <c r="BS237" s="39"/>
      <c r="BT237" s="39"/>
      <c r="BU237" s="39"/>
      <c r="BV237" s="39"/>
      <c r="BW237" s="39"/>
      <c r="BX237" s="39"/>
      <c r="BY237" s="39"/>
    </row>
    <row r="238" spans="2:77" s="38" customFormat="1" ht="30" customHeight="1">
      <c r="B238" s="54"/>
      <c r="C238" s="55"/>
      <c r="D238" s="53"/>
      <c r="E238" s="56"/>
      <c r="F238" s="57"/>
      <c r="G238" s="57"/>
      <c r="H238" s="58"/>
      <c r="I238" s="56"/>
      <c r="J238" s="53"/>
      <c r="K238" s="56"/>
      <c r="L238" s="56"/>
      <c r="M238" s="56"/>
      <c r="N238" s="59"/>
      <c r="O238" s="59"/>
      <c r="P238" s="59"/>
      <c r="Q238" s="59"/>
      <c r="R238" s="60"/>
      <c r="W238" s="300"/>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52"/>
      <c r="AW238" s="39"/>
      <c r="AX238" s="39"/>
      <c r="AY238" s="39"/>
      <c r="AZ238" s="39"/>
      <c r="BA238" s="39"/>
      <c r="BB238" s="39"/>
      <c r="BC238" s="39"/>
      <c r="BD238" s="39"/>
      <c r="BE238" s="39"/>
      <c r="BF238" s="39"/>
      <c r="BG238" s="39"/>
      <c r="BH238" s="39"/>
      <c r="BI238" s="39"/>
      <c r="BJ238" s="39"/>
      <c r="BK238" s="39"/>
      <c r="BL238" s="39"/>
      <c r="BM238" s="39"/>
      <c r="BN238" s="39"/>
      <c r="BO238" s="39"/>
      <c r="BP238" s="39"/>
      <c r="BQ238" s="39"/>
      <c r="BR238" s="39"/>
      <c r="BS238" s="39"/>
      <c r="BT238" s="39"/>
      <c r="BU238" s="39"/>
      <c r="BV238" s="39"/>
      <c r="BW238" s="39"/>
      <c r="BX238" s="39"/>
      <c r="BY238" s="39"/>
    </row>
    <row r="239" spans="2:77" s="38" customFormat="1" ht="30" customHeight="1">
      <c r="B239" s="54"/>
      <c r="C239" s="55"/>
      <c r="D239" s="53"/>
      <c r="E239" s="56"/>
      <c r="F239" s="57"/>
      <c r="G239" s="57"/>
      <c r="H239" s="58"/>
      <c r="I239" s="56"/>
      <c r="J239" s="53"/>
      <c r="K239" s="56"/>
      <c r="L239" s="56"/>
      <c r="M239" s="56"/>
      <c r="N239" s="59"/>
      <c r="O239" s="59"/>
      <c r="P239" s="59"/>
      <c r="Q239" s="59"/>
      <c r="R239" s="60"/>
      <c r="W239" s="300"/>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52"/>
      <c r="AW239" s="39"/>
      <c r="AX239" s="39"/>
      <c r="AY239" s="39"/>
      <c r="AZ239" s="39"/>
      <c r="BA239" s="39"/>
      <c r="BB239" s="39"/>
      <c r="BC239" s="39"/>
      <c r="BD239" s="39"/>
      <c r="BE239" s="39"/>
      <c r="BF239" s="39"/>
      <c r="BG239" s="39"/>
      <c r="BH239" s="39"/>
      <c r="BI239" s="39"/>
      <c r="BJ239" s="39"/>
      <c r="BK239" s="39"/>
      <c r="BL239" s="39"/>
      <c r="BM239" s="39"/>
      <c r="BN239" s="39"/>
      <c r="BO239" s="39"/>
      <c r="BP239" s="39"/>
      <c r="BQ239" s="39"/>
      <c r="BR239" s="39"/>
      <c r="BS239" s="39"/>
      <c r="BT239" s="39"/>
      <c r="BU239" s="39"/>
      <c r="BV239" s="39"/>
      <c r="BW239" s="39"/>
      <c r="BX239" s="39"/>
      <c r="BY239" s="39"/>
    </row>
    <row r="240" spans="2:77" s="38" customFormat="1" ht="30" customHeight="1">
      <c r="B240" s="54"/>
      <c r="C240" s="55"/>
      <c r="D240" s="53"/>
      <c r="E240" s="56"/>
      <c r="F240" s="57"/>
      <c r="G240" s="57"/>
      <c r="H240" s="58"/>
      <c r="I240" s="56"/>
      <c r="J240" s="53"/>
      <c r="K240" s="56"/>
      <c r="L240" s="56"/>
      <c r="M240" s="56"/>
      <c r="N240" s="59"/>
      <c r="O240" s="59"/>
      <c r="P240" s="59"/>
      <c r="Q240" s="59"/>
      <c r="R240" s="60"/>
      <c r="W240" s="300"/>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52"/>
      <c r="AW240" s="39"/>
      <c r="AX240" s="39"/>
      <c r="AY240" s="39"/>
      <c r="AZ240" s="39"/>
      <c r="BA240" s="39"/>
      <c r="BB240" s="39"/>
      <c r="BC240" s="39"/>
      <c r="BD240" s="39"/>
      <c r="BE240" s="39"/>
      <c r="BF240" s="39"/>
      <c r="BG240" s="39"/>
      <c r="BH240" s="39"/>
      <c r="BI240" s="39"/>
      <c r="BJ240" s="39"/>
      <c r="BK240" s="39"/>
      <c r="BL240" s="39"/>
      <c r="BM240" s="39"/>
      <c r="BN240" s="39"/>
      <c r="BO240" s="39"/>
      <c r="BP240" s="39"/>
      <c r="BQ240" s="39"/>
      <c r="BR240" s="39"/>
      <c r="BS240" s="39"/>
      <c r="BT240" s="39"/>
      <c r="BU240" s="39"/>
      <c r="BV240" s="39"/>
      <c r="BW240" s="39"/>
      <c r="BX240" s="39"/>
      <c r="BY240" s="39"/>
    </row>
    <row r="241" spans="2:77" s="38" customFormat="1" ht="30" customHeight="1">
      <c r="B241" s="54"/>
      <c r="C241" s="55"/>
      <c r="D241" s="53"/>
      <c r="E241" s="56"/>
      <c r="F241" s="57"/>
      <c r="G241" s="57"/>
      <c r="H241" s="58"/>
      <c r="I241" s="56"/>
      <c r="J241" s="53"/>
      <c r="K241" s="56"/>
      <c r="L241" s="56"/>
      <c r="M241" s="56"/>
      <c r="N241" s="59"/>
      <c r="O241" s="59"/>
      <c r="P241" s="59"/>
      <c r="Q241" s="59"/>
      <c r="R241" s="60"/>
      <c r="W241" s="300"/>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52"/>
      <c r="AW241" s="39"/>
      <c r="AX241" s="39"/>
      <c r="AY241" s="39"/>
      <c r="AZ241" s="39"/>
      <c r="BA241" s="39"/>
      <c r="BB241" s="39"/>
      <c r="BC241" s="39"/>
      <c r="BD241" s="39"/>
      <c r="BE241" s="39"/>
      <c r="BF241" s="39"/>
      <c r="BG241" s="39"/>
      <c r="BH241" s="39"/>
      <c r="BI241" s="39"/>
      <c r="BJ241" s="39"/>
      <c r="BK241" s="39"/>
      <c r="BL241" s="39"/>
      <c r="BM241" s="39"/>
      <c r="BN241" s="39"/>
      <c r="BO241" s="39"/>
      <c r="BP241" s="39"/>
      <c r="BQ241" s="39"/>
      <c r="BR241" s="39"/>
      <c r="BS241" s="39"/>
      <c r="BT241" s="39"/>
      <c r="BU241" s="39"/>
      <c r="BV241" s="39"/>
      <c r="BW241" s="39"/>
      <c r="BX241" s="39"/>
      <c r="BY241" s="39"/>
    </row>
    <row r="242" spans="2:77" s="38" customFormat="1" ht="30" customHeight="1">
      <c r="B242" s="54"/>
      <c r="C242" s="55"/>
      <c r="D242" s="53"/>
      <c r="E242" s="56"/>
      <c r="F242" s="57"/>
      <c r="G242" s="57"/>
      <c r="H242" s="58"/>
      <c r="I242" s="56"/>
      <c r="J242" s="53"/>
      <c r="K242" s="56"/>
      <c r="L242" s="56"/>
      <c r="M242" s="56"/>
      <c r="N242" s="59"/>
      <c r="O242" s="59"/>
      <c r="P242" s="59"/>
      <c r="Q242" s="59"/>
      <c r="R242" s="60"/>
      <c r="W242" s="300"/>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52"/>
      <c r="AW242" s="39"/>
      <c r="AX242" s="39"/>
      <c r="AY242" s="39"/>
      <c r="AZ242" s="39"/>
      <c r="BA242" s="39"/>
      <c r="BB242" s="39"/>
      <c r="BC242" s="39"/>
      <c r="BD242" s="39"/>
      <c r="BE242" s="39"/>
      <c r="BF242" s="39"/>
      <c r="BG242" s="39"/>
      <c r="BH242" s="39"/>
      <c r="BI242" s="39"/>
      <c r="BJ242" s="39"/>
      <c r="BK242" s="39"/>
      <c r="BL242" s="39"/>
      <c r="BM242" s="39"/>
      <c r="BN242" s="39"/>
      <c r="BO242" s="39"/>
      <c r="BP242" s="39"/>
      <c r="BQ242" s="39"/>
      <c r="BR242" s="39"/>
      <c r="BS242" s="39"/>
      <c r="BT242" s="39"/>
      <c r="BU242" s="39"/>
      <c r="BV242" s="39"/>
      <c r="BW242" s="39"/>
      <c r="BX242" s="39"/>
      <c r="BY242" s="39"/>
    </row>
    <row r="243" spans="2:77" s="38" customFormat="1" ht="30" customHeight="1">
      <c r="B243" s="54"/>
      <c r="C243" s="55"/>
      <c r="D243" s="53"/>
      <c r="E243" s="56"/>
      <c r="F243" s="57"/>
      <c r="G243" s="57"/>
      <c r="H243" s="58"/>
      <c r="I243" s="56"/>
      <c r="J243" s="53"/>
      <c r="K243" s="56"/>
      <c r="L243" s="56"/>
      <c r="M243" s="56"/>
      <c r="N243" s="59"/>
      <c r="O243" s="59"/>
      <c r="P243" s="59"/>
      <c r="Q243" s="59"/>
      <c r="R243" s="60"/>
      <c r="W243" s="300"/>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52"/>
      <c r="AW243" s="39"/>
      <c r="AX243" s="39"/>
      <c r="AY243" s="39"/>
      <c r="AZ243" s="39"/>
      <c r="BA243" s="39"/>
      <c r="BB243" s="39"/>
      <c r="BC243" s="39"/>
      <c r="BD243" s="39"/>
      <c r="BE243" s="39"/>
      <c r="BF243" s="39"/>
      <c r="BG243" s="39"/>
      <c r="BH243" s="39"/>
      <c r="BI243" s="39"/>
      <c r="BJ243" s="39"/>
      <c r="BK243" s="39"/>
      <c r="BL243" s="39"/>
      <c r="BM243" s="39"/>
      <c r="BN243" s="39"/>
      <c r="BO243" s="39"/>
      <c r="BP243" s="39"/>
      <c r="BQ243" s="39"/>
      <c r="BR243" s="39"/>
      <c r="BS243" s="39"/>
      <c r="BT243" s="39"/>
      <c r="BU243" s="39"/>
      <c r="BV243" s="39"/>
      <c r="BW243" s="39"/>
      <c r="BX243" s="39"/>
      <c r="BY243" s="39"/>
    </row>
    <row r="244" spans="2:77" s="38" customFormat="1" ht="30" customHeight="1">
      <c r="B244" s="54"/>
      <c r="C244" s="55"/>
      <c r="D244" s="53"/>
      <c r="E244" s="56"/>
      <c r="F244" s="57"/>
      <c r="G244" s="57"/>
      <c r="H244" s="58"/>
      <c r="I244" s="56"/>
      <c r="J244" s="53"/>
      <c r="K244" s="56"/>
      <c r="L244" s="56"/>
      <c r="M244" s="56"/>
      <c r="N244" s="59"/>
      <c r="O244" s="59"/>
      <c r="P244" s="59"/>
      <c r="Q244" s="59"/>
      <c r="R244" s="60"/>
      <c r="W244" s="300"/>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52"/>
      <c r="AW244" s="39"/>
      <c r="AX244" s="39"/>
      <c r="AY244" s="39"/>
      <c r="AZ244" s="39"/>
      <c r="BA244" s="39"/>
      <c r="BB244" s="39"/>
      <c r="BC244" s="39"/>
      <c r="BD244" s="39"/>
      <c r="BE244" s="39"/>
      <c r="BF244" s="39"/>
      <c r="BG244" s="39"/>
      <c r="BH244" s="39"/>
      <c r="BI244" s="39"/>
      <c r="BJ244" s="39"/>
      <c r="BK244" s="39"/>
      <c r="BL244" s="39"/>
      <c r="BM244" s="39"/>
      <c r="BN244" s="39"/>
      <c r="BO244" s="39"/>
      <c r="BP244" s="39"/>
      <c r="BQ244" s="39"/>
      <c r="BR244" s="39"/>
      <c r="BS244" s="39"/>
      <c r="BT244" s="39"/>
      <c r="BU244" s="39"/>
      <c r="BV244" s="39"/>
      <c r="BW244" s="39"/>
      <c r="BX244" s="39"/>
      <c r="BY244" s="39"/>
    </row>
    <row r="245" spans="2:77" s="38" customFormat="1" ht="30" customHeight="1">
      <c r="B245" s="54"/>
      <c r="C245" s="55"/>
      <c r="D245" s="53"/>
      <c r="E245" s="56"/>
      <c r="F245" s="57"/>
      <c r="G245" s="57"/>
      <c r="H245" s="58"/>
      <c r="I245" s="56"/>
      <c r="J245" s="53"/>
      <c r="K245" s="56"/>
      <c r="L245" s="56"/>
      <c r="M245" s="56"/>
      <c r="N245" s="59"/>
      <c r="O245" s="59"/>
      <c r="P245" s="59"/>
      <c r="Q245" s="59"/>
      <c r="R245" s="60"/>
      <c r="W245" s="300"/>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52"/>
      <c r="AW245" s="39"/>
      <c r="AX245" s="39"/>
      <c r="AY245" s="39"/>
      <c r="AZ245" s="39"/>
      <c r="BA245" s="39"/>
      <c r="BB245" s="39"/>
      <c r="BC245" s="39"/>
      <c r="BD245" s="39"/>
      <c r="BE245" s="39"/>
      <c r="BF245" s="39"/>
      <c r="BG245" s="39"/>
      <c r="BH245" s="39"/>
      <c r="BI245" s="39"/>
      <c r="BJ245" s="39"/>
      <c r="BK245" s="39"/>
      <c r="BL245" s="39"/>
      <c r="BM245" s="39"/>
      <c r="BN245" s="39"/>
      <c r="BO245" s="39"/>
      <c r="BP245" s="39"/>
      <c r="BQ245" s="39"/>
      <c r="BR245" s="39"/>
      <c r="BS245" s="39"/>
      <c r="BT245" s="39"/>
      <c r="BU245" s="39"/>
      <c r="BV245" s="39"/>
      <c r="BW245" s="39"/>
      <c r="BX245" s="39"/>
      <c r="BY245" s="39"/>
    </row>
    <row r="246" spans="2:77" s="38" customFormat="1" ht="30" customHeight="1">
      <c r="B246" s="54"/>
      <c r="C246" s="55"/>
      <c r="D246" s="53"/>
      <c r="E246" s="56"/>
      <c r="F246" s="57"/>
      <c r="G246" s="57"/>
      <c r="H246" s="58"/>
      <c r="I246" s="56"/>
      <c r="J246" s="53"/>
      <c r="K246" s="56"/>
      <c r="L246" s="56"/>
      <c r="M246" s="56"/>
      <c r="N246" s="59"/>
      <c r="O246" s="59"/>
      <c r="P246" s="59"/>
      <c r="Q246" s="59"/>
      <c r="R246" s="60"/>
      <c r="W246" s="300"/>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52"/>
      <c r="AW246" s="39"/>
      <c r="AX246" s="39"/>
      <c r="AY246" s="39"/>
      <c r="AZ246" s="39"/>
      <c r="BA246" s="39"/>
      <c r="BB246" s="39"/>
      <c r="BC246" s="39"/>
      <c r="BD246" s="39"/>
      <c r="BE246" s="39"/>
      <c r="BF246" s="39"/>
      <c r="BG246" s="39"/>
      <c r="BH246" s="39"/>
      <c r="BI246" s="39"/>
      <c r="BJ246" s="39"/>
      <c r="BK246" s="39"/>
      <c r="BL246" s="39"/>
      <c r="BM246" s="39"/>
      <c r="BN246" s="39"/>
      <c r="BO246" s="39"/>
      <c r="BP246" s="39"/>
      <c r="BQ246" s="39"/>
      <c r="BR246" s="39"/>
      <c r="BS246" s="39"/>
      <c r="BT246" s="39"/>
      <c r="BU246" s="39"/>
      <c r="BV246" s="39"/>
      <c r="BW246" s="39"/>
      <c r="BX246" s="39"/>
      <c r="BY246" s="39"/>
    </row>
    <row r="247" spans="2:77" s="38" customFormat="1" ht="30" customHeight="1">
      <c r="B247" s="54"/>
      <c r="C247" s="55"/>
      <c r="D247" s="53"/>
      <c r="E247" s="56"/>
      <c r="F247" s="57"/>
      <c r="G247" s="57"/>
      <c r="H247" s="58"/>
      <c r="I247" s="56"/>
      <c r="J247" s="53"/>
      <c r="K247" s="56"/>
      <c r="L247" s="56"/>
      <c r="M247" s="56"/>
      <c r="N247" s="59"/>
      <c r="O247" s="59"/>
      <c r="P247" s="59"/>
      <c r="Q247" s="59"/>
      <c r="R247" s="60"/>
      <c r="W247" s="300"/>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52"/>
      <c r="AW247" s="39"/>
      <c r="AX247" s="39"/>
      <c r="AY247" s="39"/>
      <c r="AZ247" s="39"/>
      <c r="BA247" s="39"/>
      <c r="BB247" s="39"/>
      <c r="BC247" s="39"/>
      <c r="BD247" s="39"/>
      <c r="BE247" s="39"/>
      <c r="BF247" s="39"/>
      <c r="BG247" s="39"/>
      <c r="BH247" s="39"/>
      <c r="BI247" s="39"/>
      <c r="BJ247" s="39"/>
      <c r="BK247" s="39"/>
      <c r="BL247" s="39"/>
      <c r="BM247" s="39"/>
      <c r="BN247" s="39"/>
      <c r="BO247" s="39"/>
      <c r="BP247" s="39"/>
      <c r="BQ247" s="39"/>
      <c r="BR247" s="39"/>
      <c r="BS247" s="39"/>
      <c r="BT247" s="39"/>
      <c r="BU247" s="39"/>
      <c r="BV247" s="39"/>
      <c r="BW247" s="39"/>
      <c r="BX247" s="39"/>
      <c r="BY247" s="39"/>
    </row>
    <row r="248" spans="2:77" s="38" customFormat="1" ht="30" customHeight="1">
      <c r="B248" s="54"/>
      <c r="C248" s="55"/>
      <c r="D248" s="53"/>
      <c r="E248" s="56"/>
      <c r="F248" s="57"/>
      <c r="G248" s="57"/>
      <c r="H248" s="58"/>
      <c r="I248" s="56"/>
      <c r="J248" s="53"/>
      <c r="K248" s="56"/>
      <c r="L248" s="56"/>
      <c r="M248" s="56"/>
      <c r="N248" s="59"/>
      <c r="O248" s="59"/>
      <c r="P248" s="59"/>
      <c r="Q248" s="59"/>
      <c r="R248" s="60"/>
      <c r="W248" s="300"/>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52"/>
      <c r="AW248" s="39"/>
      <c r="AX248" s="39"/>
      <c r="AY248" s="39"/>
      <c r="AZ248" s="39"/>
      <c r="BA248" s="39"/>
      <c r="BB248" s="39"/>
      <c r="BC248" s="39"/>
      <c r="BD248" s="39"/>
      <c r="BE248" s="39"/>
      <c r="BF248" s="39"/>
      <c r="BG248" s="39"/>
      <c r="BH248" s="39"/>
      <c r="BI248" s="39"/>
      <c r="BJ248" s="39"/>
      <c r="BK248" s="39"/>
      <c r="BL248" s="39"/>
      <c r="BM248" s="39"/>
      <c r="BN248" s="39"/>
      <c r="BO248" s="39"/>
      <c r="BP248" s="39"/>
      <c r="BQ248" s="39"/>
      <c r="BR248" s="39"/>
      <c r="BS248" s="39"/>
      <c r="BT248" s="39"/>
      <c r="BU248" s="39"/>
      <c r="BV248" s="39"/>
      <c r="BW248" s="39"/>
      <c r="BX248" s="39"/>
      <c r="BY248" s="39"/>
    </row>
    <row r="249" spans="2:77" s="38" customFormat="1" ht="30" customHeight="1">
      <c r="B249" s="54"/>
      <c r="C249" s="55"/>
      <c r="D249" s="53"/>
      <c r="E249" s="56"/>
      <c r="F249" s="57"/>
      <c r="G249" s="57"/>
      <c r="H249" s="58"/>
      <c r="I249" s="56"/>
      <c r="J249" s="53"/>
      <c r="K249" s="56"/>
      <c r="L249" s="56"/>
      <c r="M249" s="56"/>
      <c r="N249" s="59"/>
      <c r="O249" s="59"/>
      <c r="P249" s="59"/>
      <c r="Q249" s="59"/>
      <c r="R249" s="60"/>
      <c r="W249" s="300"/>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52"/>
      <c r="AW249" s="39"/>
      <c r="AX249" s="39"/>
      <c r="AY249" s="39"/>
      <c r="AZ249" s="39"/>
      <c r="BA249" s="39"/>
      <c r="BB249" s="39"/>
      <c r="BC249" s="39"/>
      <c r="BD249" s="39"/>
      <c r="BE249" s="39"/>
      <c r="BF249" s="39"/>
      <c r="BG249" s="39"/>
      <c r="BH249" s="39"/>
      <c r="BI249" s="39"/>
      <c r="BJ249" s="39"/>
      <c r="BK249" s="39"/>
      <c r="BL249" s="39"/>
      <c r="BM249" s="39"/>
      <c r="BN249" s="39"/>
      <c r="BO249" s="39"/>
      <c r="BP249" s="39"/>
      <c r="BQ249" s="39"/>
      <c r="BR249" s="39"/>
      <c r="BS249" s="39"/>
      <c r="BT249" s="39"/>
      <c r="BU249" s="39"/>
      <c r="BV249" s="39"/>
      <c r="BW249" s="39"/>
      <c r="BX249" s="39"/>
      <c r="BY249" s="39"/>
    </row>
    <row r="250" spans="2:77" s="38" customFormat="1" ht="30" customHeight="1">
      <c r="B250" s="54"/>
      <c r="C250" s="55"/>
      <c r="D250" s="53"/>
      <c r="E250" s="56"/>
      <c r="F250" s="57"/>
      <c r="G250" s="57"/>
      <c r="H250" s="58"/>
      <c r="I250" s="56"/>
      <c r="J250" s="53"/>
      <c r="K250" s="56"/>
      <c r="L250" s="56"/>
      <c r="M250" s="56"/>
      <c r="N250" s="59"/>
      <c r="O250" s="59"/>
      <c r="P250" s="59"/>
      <c r="Q250" s="59"/>
      <c r="R250" s="60"/>
      <c r="W250" s="300"/>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52"/>
      <c r="AW250" s="39"/>
      <c r="AX250" s="39"/>
      <c r="AY250" s="39"/>
      <c r="AZ250" s="39"/>
      <c r="BA250" s="39"/>
      <c r="BB250" s="39"/>
      <c r="BC250" s="39"/>
      <c r="BD250" s="39"/>
      <c r="BE250" s="39"/>
      <c r="BF250" s="39"/>
      <c r="BG250" s="39"/>
      <c r="BH250" s="39"/>
      <c r="BI250" s="39"/>
      <c r="BJ250" s="39"/>
      <c r="BK250" s="39"/>
      <c r="BL250" s="39"/>
      <c r="BM250" s="39"/>
      <c r="BN250" s="39"/>
      <c r="BO250" s="39"/>
      <c r="BP250" s="39"/>
      <c r="BQ250" s="39"/>
      <c r="BR250" s="39"/>
      <c r="BS250" s="39"/>
      <c r="BT250" s="39"/>
      <c r="BU250" s="39"/>
      <c r="BV250" s="39"/>
      <c r="BW250" s="39"/>
      <c r="BX250" s="39"/>
      <c r="BY250" s="39"/>
    </row>
    <row r="251" spans="2:77" s="38" customFormat="1" ht="30" customHeight="1">
      <c r="B251" s="54"/>
      <c r="C251" s="55"/>
      <c r="D251" s="53"/>
      <c r="E251" s="56"/>
      <c r="F251" s="57"/>
      <c r="G251" s="57"/>
      <c r="H251" s="58"/>
      <c r="I251" s="56"/>
      <c r="J251" s="53"/>
      <c r="K251" s="56"/>
      <c r="L251" s="56"/>
      <c r="M251" s="56"/>
      <c r="N251" s="59"/>
      <c r="O251" s="59"/>
      <c r="P251" s="59"/>
      <c r="Q251" s="59"/>
      <c r="R251" s="60"/>
      <c r="W251" s="300"/>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52"/>
      <c r="AW251" s="39"/>
      <c r="AX251" s="39"/>
      <c r="AY251" s="39"/>
      <c r="AZ251" s="39"/>
      <c r="BA251" s="39"/>
      <c r="BB251" s="39"/>
      <c r="BC251" s="39"/>
      <c r="BD251" s="39"/>
      <c r="BE251" s="39"/>
      <c r="BF251" s="39"/>
      <c r="BG251" s="39"/>
      <c r="BH251" s="39"/>
      <c r="BI251" s="39"/>
      <c r="BJ251" s="39"/>
      <c r="BK251" s="39"/>
      <c r="BL251" s="39"/>
      <c r="BM251" s="39"/>
      <c r="BN251" s="39"/>
      <c r="BO251" s="39"/>
      <c r="BP251" s="39"/>
      <c r="BQ251" s="39"/>
      <c r="BR251" s="39"/>
      <c r="BS251" s="39"/>
      <c r="BT251" s="39"/>
      <c r="BU251" s="39"/>
      <c r="BV251" s="39"/>
      <c r="BW251" s="39"/>
      <c r="BX251" s="39"/>
      <c r="BY251" s="39"/>
    </row>
    <row r="252" spans="2:77" s="38" customFormat="1" ht="30" customHeight="1">
      <c r="B252" s="54"/>
      <c r="C252" s="55"/>
      <c r="D252" s="53"/>
      <c r="E252" s="56"/>
      <c r="F252" s="57"/>
      <c r="G252" s="57"/>
      <c r="H252" s="58"/>
      <c r="I252" s="56"/>
      <c r="J252" s="53"/>
      <c r="K252" s="56"/>
      <c r="L252" s="56"/>
      <c r="M252" s="56"/>
      <c r="N252" s="59"/>
      <c r="O252" s="59"/>
      <c r="P252" s="59"/>
      <c r="Q252" s="59"/>
      <c r="R252" s="60"/>
      <c r="W252" s="300"/>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52"/>
      <c r="AW252" s="39"/>
      <c r="AX252" s="39"/>
      <c r="AY252" s="39"/>
      <c r="AZ252" s="39"/>
      <c r="BA252" s="39"/>
      <c r="BB252" s="39"/>
      <c r="BC252" s="39"/>
      <c r="BD252" s="39"/>
      <c r="BE252" s="39"/>
      <c r="BF252" s="39"/>
      <c r="BG252" s="39"/>
      <c r="BH252" s="39"/>
      <c r="BI252" s="39"/>
      <c r="BJ252" s="39"/>
      <c r="BK252" s="39"/>
      <c r="BL252" s="39"/>
      <c r="BM252" s="39"/>
      <c r="BN252" s="39"/>
      <c r="BO252" s="39"/>
      <c r="BP252" s="39"/>
      <c r="BQ252" s="39"/>
      <c r="BR252" s="39"/>
      <c r="BS252" s="39"/>
      <c r="BT252" s="39"/>
      <c r="BU252" s="39"/>
      <c r="BV252" s="39"/>
      <c r="BW252" s="39"/>
      <c r="BX252" s="39"/>
      <c r="BY252" s="39"/>
    </row>
    <row r="253" spans="2:77" s="38" customFormat="1" ht="30" customHeight="1">
      <c r="B253" s="54"/>
      <c r="C253" s="55"/>
      <c r="D253" s="53"/>
      <c r="E253" s="56"/>
      <c r="F253" s="57"/>
      <c r="G253" s="57"/>
      <c r="H253" s="58"/>
      <c r="I253" s="56"/>
      <c r="J253" s="53"/>
      <c r="K253" s="56"/>
      <c r="L253" s="56"/>
      <c r="M253" s="56"/>
      <c r="N253" s="59"/>
      <c r="O253" s="59"/>
      <c r="P253" s="59"/>
      <c r="Q253" s="59"/>
      <c r="R253" s="60"/>
      <c r="W253" s="300"/>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52"/>
      <c r="AW253" s="39"/>
      <c r="AX253" s="39"/>
      <c r="AY253" s="39"/>
      <c r="AZ253" s="39"/>
      <c r="BA253" s="39"/>
      <c r="BB253" s="39"/>
      <c r="BC253" s="39"/>
      <c r="BD253" s="39"/>
      <c r="BE253" s="39"/>
      <c r="BF253" s="39"/>
      <c r="BG253" s="39"/>
      <c r="BH253" s="39"/>
      <c r="BI253" s="39"/>
      <c r="BJ253" s="39"/>
      <c r="BK253" s="39"/>
      <c r="BL253" s="39"/>
      <c r="BM253" s="39"/>
      <c r="BN253" s="39"/>
      <c r="BO253" s="39"/>
      <c r="BP253" s="39"/>
      <c r="BQ253" s="39"/>
      <c r="BR253" s="39"/>
      <c r="BS253" s="39"/>
      <c r="BT253" s="39"/>
      <c r="BU253" s="39"/>
      <c r="BV253" s="39"/>
      <c r="BW253" s="39"/>
      <c r="BX253" s="39"/>
      <c r="BY253" s="39"/>
    </row>
    <row r="254" spans="2:77" s="38" customFormat="1" ht="30" customHeight="1">
      <c r="B254" s="54"/>
      <c r="C254" s="55"/>
      <c r="D254" s="53"/>
      <c r="E254" s="56"/>
      <c r="F254" s="57"/>
      <c r="G254" s="57"/>
      <c r="H254" s="58"/>
      <c r="I254" s="56"/>
      <c r="J254" s="53"/>
      <c r="K254" s="56"/>
      <c r="L254" s="56"/>
      <c r="M254" s="56"/>
      <c r="N254" s="59"/>
      <c r="O254" s="59"/>
      <c r="P254" s="59"/>
      <c r="Q254" s="59"/>
      <c r="R254" s="60"/>
      <c r="W254" s="300"/>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52"/>
      <c r="AW254" s="39"/>
      <c r="AX254" s="39"/>
      <c r="AY254" s="39"/>
      <c r="AZ254" s="39"/>
      <c r="BA254" s="39"/>
      <c r="BB254" s="39"/>
      <c r="BC254" s="39"/>
      <c r="BD254" s="39"/>
      <c r="BE254" s="39"/>
      <c r="BF254" s="39"/>
      <c r="BG254" s="39"/>
      <c r="BH254" s="39"/>
      <c r="BI254" s="39"/>
      <c r="BJ254" s="39"/>
      <c r="BK254" s="39"/>
      <c r="BL254" s="39"/>
      <c r="BM254" s="39"/>
      <c r="BN254" s="39"/>
      <c r="BO254" s="39"/>
      <c r="BP254" s="39"/>
      <c r="BQ254" s="39"/>
      <c r="BR254" s="39"/>
      <c r="BS254" s="39"/>
      <c r="BT254" s="39"/>
      <c r="BU254" s="39"/>
      <c r="BV254" s="39"/>
      <c r="BW254" s="39"/>
      <c r="BX254" s="39"/>
      <c r="BY254" s="39"/>
    </row>
    <row r="255" spans="2:77" s="38" customFormat="1" ht="30" customHeight="1">
      <c r="B255" s="54"/>
      <c r="C255" s="55"/>
      <c r="D255" s="53"/>
      <c r="E255" s="56"/>
      <c r="F255" s="57"/>
      <c r="G255" s="57"/>
      <c r="H255" s="58"/>
      <c r="I255" s="56"/>
      <c r="J255" s="53"/>
      <c r="K255" s="56"/>
      <c r="L255" s="56"/>
      <c r="M255" s="56"/>
      <c r="N255" s="59"/>
      <c r="O255" s="59"/>
      <c r="P255" s="59"/>
      <c r="Q255" s="59"/>
      <c r="R255" s="60"/>
      <c r="W255" s="300"/>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52"/>
      <c r="AW255" s="39"/>
      <c r="AX255" s="39"/>
      <c r="AY255" s="39"/>
      <c r="AZ255" s="39"/>
      <c r="BA255" s="39"/>
      <c r="BB255" s="39"/>
      <c r="BC255" s="39"/>
      <c r="BD255" s="39"/>
      <c r="BE255" s="39"/>
      <c r="BF255" s="39"/>
      <c r="BG255" s="39"/>
      <c r="BH255" s="39"/>
      <c r="BI255" s="39"/>
      <c r="BJ255" s="39"/>
      <c r="BK255" s="39"/>
      <c r="BL255" s="39"/>
      <c r="BM255" s="39"/>
      <c r="BN255" s="39"/>
      <c r="BO255" s="39"/>
      <c r="BP255" s="39"/>
      <c r="BQ255" s="39"/>
      <c r="BR255" s="39"/>
      <c r="BS255" s="39"/>
      <c r="BT255" s="39"/>
      <c r="BU255" s="39"/>
      <c r="BV255" s="39"/>
      <c r="BW255" s="39"/>
      <c r="BX255" s="39"/>
      <c r="BY255" s="39"/>
    </row>
    <row r="256" spans="2:77" s="38" customFormat="1" ht="30" customHeight="1">
      <c r="B256" s="54"/>
      <c r="C256" s="55"/>
      <c r="D256" s="53"/>
      <c r="E256" s="56"/>
      <c r="F256" s="57"/>
      <c r="G256" s="57"/>
      <c r="H256" s="58"/>
      <c r="I256" s="56"/>
      <c r="J256" s="53"/>
      <c r="K256" s="56"/>
      <c r="L256" s="56"/>
      <c r="M256" s="56"/>
      <c r="N256" s="59"/>
      <c r="O256" s="59"/>
      <c r="P256" s="59"/>
      <c r="Q256" s="59"/>
      <c r="R256" s="60"/>
      <c r="W256" s="300"/>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52"/>
      <c r="AW256" s="39"/>
      <c r="AX256" s="39"/>
      <c r="AY256" s="39"/>
      <c r="AZ256" s="39"/>
      <c r="BA256" s="39"/>
      <c r="BB256" s="39"/>
      <c r="BC256" s="39"/>
      <c r="BD256" s="39"/>
      <c r="BE256" s="39"/>
      <c r="BF256" s="39"/>
      <c r="BG256" s="39"/>
      <c r="BH256" s="39"/>
      <c r="BI256" s="39"/>
      <c r="BJ256" s="39"/>
      <c r="BK256" s="39"/>
      <c r="BL256" s="39"/>
      <c r="BM256" s="39"/>
      <c r="BN256" s="39"/>
      <c r="BO256" s="39"/>
      <c r="BP256" s="39"/>
      <c r="BQ256" s="39"/>
      <c r="BR256" s="39"/>
      <c r="BS256" s="39"/>
      <c r="BT256" s="39"/>
      <c r="BU256" s="39"/>
      <c r="BV256" s="39"/>
      <c r="BW256" s="39"/>
      <c r="BX256" s="39"/>
      <c r="BY256" s="39"/>
    </row>
    <row r="257" spans="2:77" s="38" customFormat="1" ht="30" customHeight="1">
      <c r="B257" s="54"/>
      <c r="C257" s="55"/>
      <c r="D257" s="53"/>
      <c r="E257" s="56"/>
      <c r="F257" s="57"/>
      <c r="G257" s="57"/>
      <c r="H257" s="58"/>
      <c r="I257" s="56"/>
      <c r="J257" s="53"/>
      <c r="K257" s="56"/>
      <c r="L257" s="56"/>
      <c r="M257" s="56"/>
      <c r="N257" s="59"/>
      <c r="O257" s="59"/>
      <c r="P257" s="59"/>
      <c r="Q257" s="59"/>
      <c r="R257" s="60"/>
      <c r="W257" s="300"/>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52"/>
      <c r="AW257" s="39"/>
      <c r="AX257" s="39"/>
      <c r="AY257" s="39"/>
      <c r="AZ257" s="39"/>
      <c r="BA257" s="39"/>
      <c r="BB257" s="39"/>
      <c r="BC257" s="39"/>
      <c r="BD257" s="39"/>
      <c r="BE257" s="39"/>
      <c r="BF257" s="39"/>
      <c r="BG257" s="39"/>
      <c r="BH257" s="39"/>
      <c r="BI257" s="39"/>
      <c r="BJ257" s="39"/>
      <c r="BK257" s="39"/>
      <c r="BL257" s="39"/>
      <c r="BM257" s="39"/>
      <c r="BN257" s="39"/>
      <c r="BO257" s="39"/>
      <c r="BP257" s="39"/>
      <c r="BQ257" s="39"/>
      <c r="BR257" s="39"/>
      <c r="BS257" s="39"/>
      <c r="BT257" s="39"/>
      <c r="BU257" s="39"/>
      <c r="BV257" s="39"/>
      <c r="BW257" s="39"/>
      <c r="BX257" s="39"/>
      <c r="BY257" s="39"/>
    </row>
    <row r="258" spans="2:77" s="38" customFormat="1" ht="30" customHeight="1">
      <c r="B258" s="54"/>
      <c r="C258" s="55"/>
      <c r="D258" s="53"/>
      <c r="E258" s="56"/>
      <c r="F258" s="57"/>
      <c r="G258" s="57"/>
      <c r="H258" s="58"/>
      <c r="I258" s="56"/>
      <c r="J258" s="53"/>
      <c r="K258" s="56"/>
      <c r="L258" s="56"/>
      <c r="M258" s="56"/>
      <c r="N258" s="59"/>
      <c r="O258" s="59"/>
      <c r="P258" s="59"/>
      <c r="Q258" s="59"/>
      <c r="R258" s="60"/>
      <c r="W258" s="300"/>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52"/>
      <c r="AW258" s="39"/>
      <c r="AX258" s="39"/>
      <c r="AY258" s="39"/>
      <c r="AZ258" s="39"/>
      <c r="BA258" s="39"/>
      <c r="BB258" s="39"/>
      <c r="BC258" s="39"/>
      <c r="BD258" s="39"/>
      <c r="BE258" s="39"/>
      <c r="BF258" s="39"/>
      <c r="BG258" s="39"/>
      <c r="BH258" s="39"/>
      <c r="BI258" s="39"/>
      <c r="BJ258" s="39"/>
      <c r="BK258" s="39"/>
      <c r="BL258" s="39"/>
      <c r="BM258" s="39"/>
      <c r="BN258" s="39"/>
      <c r="BO258" s="39"/>
      <c r="BP258" s="39"/>
      <c r="BQ258" s="39"/>
      <c r="BR258" s="39"/>
      <c r="BS258" s="39"/>
      <c r="BT258" s="39"/>
      <c r="BU258" s="39"/>
      <c r="BV258" s="39"/>
      <c r="BW258" s="39"/>
      <c r="BX258" s="39"/>
      <c r="BY258" s="39"/>
    </row>
    <row r="259" spans="2:77" s="38" customFormat="1" ht="30" customHeight="1">
      <c r="B259" s="54"/>
      <c r="C259" s="55"/>
      <c r="D259" s="53"/>
      <c r="E259" s="56"/>
      <c r="F259" s="57"/>
      <c r="G259" s="57"/>
      <c r="H259" s="58"/>
      <c r="I259" s="56"/>
      <c r="J259" s="53"/>
      <c r="K259" s="56"/>
      <c r="L259" s="56"/>
      <c r="M259" s="56"/>
      <c r="N259" s="59"/>
      <c r="O259" s="59"/>
      <c r="P259" s="59"/>
      <c r="Q259" s="59"/>
      <c r="R259" s="60"/>
      <c r="W259" s="300"/>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52"/>
      <c r="AW259" s="39"/>
      <c r="AX259" s="39"/>
      <c r="AY259" s="39"/>
      <c r="AZ259" s="39"/>
      <c r="BA259" s="39"/>
      <c r="BB259" s="39"/>
      <c r="BC259" s="39"/>
      <c r="BD259" s="39"/>
      <c r="BE259" s="39"/>
      <c r="BF259" s="39"/>
      <c r="BG259" s="39"/>
      <c r="BH259" s="39"/>
      <c r="BI259" s="39"/>
      <c r="BJ259" s="39"/>
      <c r="BK259" s="39"/>
      <c r="BL259" s="39"/>
      <c r="BM259" s="39"/>
      <c r="BN259" s="39"/>
      <c r="BO259" s="39"/>
      <c r="BP259" s="39"/>
      <c r="BQ259" s="39"/>
      <c r="BR259" s="39"/>
      <c r="BS259" s="39"/>
      <c r="BT259" s="39"/>
      <c r="BU259" s="39"/>
      <c r="BV259" s="39"/>
      <c r="BW259" s="39"/>
      <c r="BX259" s="39"/>
      <c r="BY259" s="39"/>
    </row>
    <row r="260" spans="2:77" s="38" customFormat="1" ht="30" customHeight="1">
      <c r="B260" s="54"/>
      <c r="C260" s="55"/>
      <c r="D260" s="53"/>
      <c r="E260" s="56"/>
      <c r="F260" s="57"/>
      <c r="G260" s="57"/>
      <c r="H260" s="58"/>
      <c r="I260" s="56"/>
      <c r="J260" s="53"/>
      <c r="K260" s="56"/>
      <c r="L260" s="56"/>
      <c r="M260" s="56"/>
      <c r="N260" s="59"/>
      <c r="O260" s="59"/>
      <c r="P260" s="59"/>
      <c r="Q260" s="59"/>
      <c r="R260" s="60"/>
      <c r="W260" s="300"/>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52"/>
      <c r="AW260" s="39"/>
      <c r="AX260" s="39"/>
      <c r="AY260" s="39"/>
      <c r="AZ260" s="39"/>
      <c r="BA260" s="39"/>
      <c r="BB260" s="39"/>
      <c r="BC260" s="39"/>
      <c r="BD260" s="39"/>
      <c r="BE260" s="39"/>
      <c r="BF260" s="39"/>
      <c r="BG260" s="39"/>
      <c r="BH260" s="39"/>
      <c r="BI260" s="39"/>
      <c r="BJ260" s="39"/>
      <c r="BK260" s="39"/>
      <c r="BL260" s="39"/>
      <c r="BM260" s="39"/>
      <c r="BN260" s="39"/>
      <c r="BO260" s="39"/>
      <c r="BP260" s="39"/>
      <c r="BQ260" s="39"/>
      <c r="BR260" s="39"/>
      <c r="BS260" s="39"/>
      <c r="BT260" s="39"/>
      <c r="BU260" s="39"/>
      <c r="BV260" s="39"/>
      <c r="BW260" s="39"/>
      <c r="BX260" s="39"/>
      <c r="BY260" s="39"/>
    </row>
    <row r="261" spans="2:77" s="38" customFormat="1" ht="30" customHeight="1">
      <c r="B261" s="54"/>
      <c r="C261" s="55"/>
      <c r="D261" s="53"/>
      <c r="E261" s="56"/>
      <c r="F261" s="57"/>
      <c r="G261" s="57"/>
      <c r="H261" s="58"/>
      <c r="I261" s="56"/>
      <c r="J261" s="53"/>
      <c r="K261" s="56"/>
      <c r="L261" s="56"/>
      <c r="M261" s="56"/>
      <c r="N261" s="59"/>
      <c r="O261" s="59"/>
      <c r="P261" s="59"/>
      <c r="Q261" s="59"/>
      <c r="R261" s="60"/>
      <c r="W261" s="300"/>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52"/>
      <c r="AW261" s="39"/>
      <c r="AX261" s="39"/>
      <c r="AY261" s="39"/>
      <c r="AZ261" s="39"/>
      <c r="BA261" s="39"/>
      <c r="BB261" s="39"/>
      <c r="BC261" s="39"/>
      <c r="BD261" s="39"/>
      <c r="BE261" s="39"/>
      <c r="BF261" s="39"/>
      <c r="BG261" s="39"/>
      <c r="BH261" s="39"/>
      <c r="BI261" s="39"/>
      <c r="BJ261" s="39"/>
      <c r="BK261" s="39"/>
      <c r="BL261" s="39"/>
      <c r="BM261" s="39"/>
      <c r="BN261" s="39"/>
      <c r="BO261" s="39"/>
      <c r="BP261" s="39"/>
      <c r="BQ261" s="39"/>
      <c r="BR261" s="39"/>
      <c r="BS261" s="39"/>
      <c r="BT261" s="39"/>
      <c r="BU261" s="39"/>
      <c r="BV261" s="39"/>
      <c r="BW261" s="39"/>
      <c r="BX261" s="39"/>
      <c r="BY261" s="39"/>
    </row>
    <row r="262" spans="2:77" s="38" customFormat="1" ht="30" customHeight="1">
      <c r="B262" s="54"/>
      <c r="C262" s="55"/>
      <c r="D262" s="53"/>
      <c r="E262" s="56"/>
      <c r="F262" s="57"/>
      <c r="G262" s="57"/>
      <c r="H262" s="58"/>
      <c r="I262" s="56"/>
      <c r="J262" s="53"/>
      <c r="K262" s="56"/>
      <c r="L262" s="56"/>
      <c r="M262" s="56"/>
      <c r="N262" s="59"/>
      <c r="O262" s="59"/>
      <c r="P262" s="59"/>
      <c r="Q262" s="59"/>
      <c r="R262" s="60"/>
      <c r="W262" s="300"/>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52"/>
      <c r="AW262" s="39"/>
      <c r="AX262" s="39"/>
      <c r="AY262" s="39"/>
      <c r="AZ262" s="39"/>
      <c r="BA262" s="39"/>
      <c r="BB262" s="39"/>
      <c r="BC262" s="39"/>
      <c r="BD262" s="39"/>
      <c r="BE262" s="39"/>
      <c r="BF262" s="39"/>
      <c r="BG262" s="39"/>
      <c r="BH262" s="39"/>
      <c r="BI262" s="39"/>
      <c r="BJ262" s="39"/>
      <c r="BK262" s="39"/>
      <c r="BL262" s="39"/>
      <c r="BM262" s="39"/>
      <c r="BN262" s="39"/>
      <c r="BO262" s="39"/>
      <c r="BP262" s="39"/>
      <c r="BQ262" s="39"/>
      <c r="BR262" s="39"/>
      <c r="BS262" s="39"/>
      <c r="BT262" s="39"/>
      <c r="BU262" s="39"/>
      <c r="BV262" s="39"/>
      <c r="BW262" s="39"/>
      <c r="BX262" s="39"/>
      <c r="BY262" s="39"/>
    </row>
    <row r="263" spans="2:77" s="38" customFormat="1" ht="30" customHeight="1">
      <c r="B263" s="54"/>
      <c r="C263" s="55"/>
      <c r="D263" s="53"/>
      <c r="E263" s="56"/>
      <c r="F263" s="57"/>
      <c r="G263" s="57"/>
      <c r="H263" s="58"/>
      <c r="I263" s="56"/>
      <c r="J263" s="53"/>
      <c r="K263" s="56"/>
      <c r="L263" s="56"/>
      <c r="M263" s="56"/>
      <c r="N263" s="59"/>
      <c r="O263" s="59"/>
      <c r="P263" s="59"/>
      <c r="Q263" s="59"/>
      <c r="R263" s="60"/>
      <c r="W263" s="300"/>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52"/>
      <c r="AW263" s="39"/>
      <c r="AX263" s="39"/>
      <c r="AY263" s="39"/>
      <c r="AZ263" s="39"/>
      <c r="BA263" s="39"/>
      <c r="BB263" s="39"/>
      <c r="BC263" s="39"/>
      <c r="BD263" s="39"/>
      <c r="BE263" s="39"/>
      <c r="BF263" s="39"/>
      <c r="BG263" s="39"/>
      <c r="BH263" s="39"/>
      <c r="BI263" s="39"/>
      <c r="BJ263" s="39"/>
      <c r="BK263" s="39"/>
      <c r="BL263" s="39"/>
      <c r="BM263" s="39"/>
      <c r="BN263" s="39"/>
      <c r="BO263" s="39"/>
      <c r="BP263" s="39"/>
      <c r="BQ263" s="39"/>
      <c r="BR263" s="39"/>
      <c r="BS263" s="39"/>
      <c r="BT263" s="39"/>
      <c r="BU263" s="39"/>
      <c r="BV263" s="39"/>
      <c r="BW263" s="39"/>
      <c r="BX263" s="39"/>
      <c r="BY263" s="39"/>
    </row>
    <row r="264" spans="2:77" s="38" customFormat="1" ht="30" customHeight="1">
      <c r="B264" s="54"/>
      <c r="C264" s="55"/>
      <c r="D264" s="53"/>
      <c r="E264" s="56"/>
      <c r="F264" s="57"/>
      <c r="G264" s="57"/>
      <c r="H264" s="58"/>
      <c r="I264" s="56"/>
      <c r="J264" s="53"/>
      <c r="K264" s="56"/>
      <c r="L264" s="56"/>
      <c r="M264" s="56"/>
      <c r="N264" s="59"/>
      <c r="O264" s="59"/>
      <c r="P264" s="59"/>
      <c r="Q264" s="59"/>
      <c r="R264" s="60"/>
      <c r="W264" s="300"/>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52"/>
      <c r="AW264" s="39"/>
      <c r="AX264" s="39"/>
      <c r="AY264" s="39"/>
      <c r="AZ264" s="39"/>
      <c r="BA264" s="39"/>
      <c r="BB264" s="39"/>
      <c r="BC264" s="39"/>
      <c r="BD264" s="39"/>
      <c r="BE264" s="39"/>
      <c r="BF264" s="39"/>
      <c r="BG264" s="39"/>
      <c r="BH264" s="39"/>
      <c r="BI264" s="39"/>
      <c r="BJ264" s="39"/>
      <c r="BK264" s="39"/>
      <c r="BL264" s="39"/>
      <c r="BM264" s="39"/>
      <c r="BN264" s="39"/>
      <c r="BO264" s="39"/>
      <c r="BP264" s="39"/>
      <c r="BQ264" s="39"/>
      <c r="BR264" s="39"/>
      <c r="BS264" s="39"/>
      <c r="BT264" s="39"/>
      <c r="BU264" s="39"/>
      <c r="BV264" s="39"/>
      <c r="BW264" s="39"/>
      <c r="BX264" s="39"/>
      <c r="BY264" s="39"/>
    </row>
    <row r="265" spans="2:77" s="38" customFormat="1" ht="30" customHeight="1">
      <c r="B265" s="54"/>
      <c r="C265" s="55"/>
      <c r="D265" s="53"/>
      <c r="E265" s="56"/>
      <c r="F265" s="57"/>
      <c r="G265" s="57"/>
      <c r="H265" s="58"/>
      <c r="I265" s="56"/>
      <c r="J265" s="53"/>
      <c r="K265" s="56"/>
      <c r="L265" s="56"/>
      <c r="M265" s="56"/>
      <c r="N265" s="59"/>
      <c r="O265" s="59"/>
      <c r="P265" s="59"/>
      <c r="Q265" s="59"/>
      <c r="R265" s="60"/>
      <c r="W265" s="300"/>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52"/>
      <c r="AW265" s="39"/>
      <c r="AX265" s="39"/>
      <c r="AY265" s="39"/>
      <c r="AZ265" s="39"/>
      <c r="BA265" s="39"/>
      <c r="BB265" s="39"/>
      <c r="BC265" s="39"/>
      <c r="BD265" s="39"/>
      <c r="BE265" s="39"/>
      <c r="BF265" s="39"/>
      <c r="BG265" s="39"/>
      <c r="BH265" s="39"/>
      <c r="BI265" s="39"/>
      <c r="BJ265" s="39"/>
      <c r="BK265" s="39"/>
      <c r="BL265" s="39"/>
      <c r="BM265" s="39"/>
      <c r="BN265" s="39"/>
      <c r="BO265" s="39"/>
      <c r="BP265" s="39"/>
      <c r="BQ265" s="39"/>
      <c r="BR265" s="39"/>
      <c r="BS265" s="39"/>
      <c r="BT265" s="39"/>
      <c r="BU265" s="39"/>
      <c r="BV265" s="39"/>
      <c r="BW265" s="39"/>
      <c r="BX265" s="39"/>
      <c r="BY265" s="39"/>
    </row>
    <row r="266" spans="2:77" s="38" customFormat="1" ht="30" customHeight="1">
      <c r="B266" s="54"/>
      <c r="C266" s="55"/>
      <c r="D266" s="53"/>
      <c r="E266" s="56"/>
      <c r="F266" s="57"/>
      <c r="G266" s="57"/>
      <c r="H266" s="58"/>
      <c r="I266" s="56"/>
      <c r="J266" s="53"/>
      <c r="K266" s="56"/>
      <c r="L266" s="56"/>
      <c r="M266" s="56"/>
      <c r="N266" s="59"/>
      <c r="O266" s="59"/>
      <c r="P266" s="59"/>
      <c r="Q266" s="59"/>
      <c r="R266" s="60"/>
      <c r="W266" s="300"/>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52"/>
      <c r="AW266" s="39"/>
      <c r="AX266" s="39"/>
      <c r="AY266" s="39"/>
      <c r="AZ266" s="39"/>
      <c r="BA266" s="39"/>
      <c r="BB266" s="39"/>
      <c r="BC266" s="39"/>
      <c r="BD266" s="39"/>
      <c r="BE266" s="39"/>
      <c r="BF266" s="39"/>
      <c r="BG266" s="39"/>
      <c r="BH266" s="39"/>
      <c r="BI266" s="39"/>
      <c r="BJ266" s="39"/>
      <c r="BK266" s="39"/>
      <c r="BL266" s="39"/>
      <c r="BM266" s="39"/>
      <c r="BN266" s="39"/>
      <c r="BO266" s="39"/>
      <c r="BP266" s="39"/>
      <c r="BQ266" s="39"/>
      <c r="BR266" s="39"/>
      <c r="BS266" s="39"/>
      <c r="BT266" s="39"/>
      <c r="BU266" s="39"/>
      <c r="BV266" s="39"/>
      <c r="BW266" s="39"/>
      <c r="BX266" s="39"/>
      <c r="BY266" s="39"/>
    </row>
    <row r="267" spans="2:77" s="38" customFormat="1" ht="30" customHeight="1">
      <c r="B267" s="54"/>
      <c r="C267" s="55"/>
      <c r="D267" s="53"/>
      <c r="E267" s="56"/>
      <c r="F267" s="57"/>
      <c r="G267" s="57"/>
      <c r="H267" s="58"/>
      <c r="I267" s="56"/>
      <c r="J267" s="53"/>
      <c r="K267" s="56"/>
      <c r="L267" s="56"/>
      <c r="M267" s="56"/>
      <c r="N267" s="59"/>
      <c r="O267" s="59"/>
      <c r="P267" s="59"/>
      <c r="Q267" s="59"/>
      <c r="R267" s="60"/>
      <c r="W267" s="300"/>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52"/>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c r="BT267" s="39"/>
      <c r="BU267" s="39"/>
      <c r="BV267" s="39"/>
      <c r="BW267" s="39"/>
      <c r="BX267" s="39"/>
      <c r="BY267" s="39"/>
    </row>
    <row r="268" spans="2:77" s="38" customFormat="1" ht="30" customHeight="1">
      <c r="B268" s="54"/>
      <c r="C268" s="55"/>
      <c r="D268" s="53"/>
      <c r="E268" s="56"/>
      <c r="F268" s="57"/>
      <c r="G268" s="57"/>
      <c r="H268" s="58"/>
      <c r="I268" s="56"/>
      <c r="J268" s="53"/>
      <c r="K268" s="56"/>
      <c r="L268" s="56"/>
      <c r="M268" s="56"/>
      <c r="N268" s="59"/>
      <c r="O268" s="59"/>
      <c r="P268" s="59"/>
      <c r="Q268" s="59"/>
      <c r="R268" s="60"/>
      <c r="W268" s="300"/>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52"/>
      <c r="AW268" s="39"/>
      <c r="AX268" s="39"/>
      <c r="AY268" s="39"/>
      <c r="AZ268" s="39"/>
      <c r="BA268" s="39"/>
      <c r="BB268" s="39"/>
      <c r="BC268" s="39"/>
      <c r="BD268" s="39"/>
      <c r="BE268" s="39"/>
      <c r="BF268" s="39"/>
      <c r="BG268" s="39"/>
      <c r="BH268" s="39"/>
      <c r="BI268" s="39"/>
      <c r="BJ268" s="39"/>
      <c r="BK268" s="39"/>
      <c r="BL268" s="39"/>
      <c r="BM268" s="39"/>
      <c r="BN268" s="39"/>
      <c r="BO268" s="39"/>
      <c r="BP268" s="39"/>
      <c r="BQ268" s="39"/>
      <c r="BR268" s="39"/>
      <c r="BS268" s="39"/>
      <c r="BT268" s="39"/>
      <c r="BU268" s="39"/>
      <c r="BV268" s="39"/>
      <c r="BW268" s="39"/>
      <c r="BX268" s="39"/>
      <c r="BY268" s="39"/>
    </row>
    <row r="269" spans="2:77" s="38" customFormat="1" ht="30" customHeight="1">
      <c r="B269" s="54"/>
      <c r="C269" s="55"/>
      <c r="D269" s="53"/>
      <c r="E269" s="56"/>
      <c r="F269" s="57"/>
      <c r="G269" s="57"/>
      <c r="H269" s="58"/>
      <c r="I269" s="56"/>
      <c r="J269" s="53"/>
      <c r="K269" s="56"/>
      <c r="L269" s="56"/>
      <c r="M269" s="56"/>
      <c r="N269" s="59"/>
      <c r="O269" s="59"/>
      <c r="P269" s="59"/>
      <c r="Q269" s="59"/>
      <c r="R269" s="60"/>
      <c r="W269" s="300"/>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52"/>
      <c r="AW269" s="39"/>
      <c r="AX269" s="39"/>
      <c r="AY269" s="39"/>
      <c r="AZ269" s="39"/>
      <c r="BA269" s="39"/>
      <c r="BB269" s="39"/>
      <c r="BC269" s="39"/>
      <c r="BD269" s="39"/>
      <c r="BE269" s="39"/>
      <c r="BF269" s="39"/>
      <c r="BG269" s="39"/>
      <c r="BH269" s="39"/>
      <c r="BI269" s="39"/>
      <c r="BJ269" s="39"/>
      <c r="BK269" s="39"/>
      <c r="BL269" s="39"/>
      <c r="BM269" s="39"/>
      <c r="BN269" s="39"/>
      <c r="BO269" s="39"/>
      <c r="BP269" s="39"/>
      <c r="BQ269" s="39"/>
      <c r="BR269" s="39"/>
      <c r="BS269" s="39"/>
      <c r="BT269" s="39"/>
      <c r="BU269" s="39"/>
      <c r="BV269" s="39"/>
      <c r="BW269" s="39"/>
      <c r="BX269" s="39"/>
      <c r="BY269" s="39"/>
    </row>
    <row r="270" spans="2:77" s="38" customFormat="1" ht="30" customHeight="1">
      <c r="B270" s="54"/>
      <c r="C270" s="55"/>
      <c r="D270" s="53"/>
      <c r="E270" s="56"/>
      <c r="F270" s="57"/>
      <c r="G270" s="57"/>
      <c r="H270" s="58"/>
      <c r="I270" s="56"/>
      <c r="J270" s="53"/>
      <c r="K270" s="56"/>
      <c r="L270" s="56"/>
      <c r="M270" s="56"/>
      <c r="N270" s="59"/>
      <c r="O270" s="59"/>
      <c r="P270" s="59"/>
      <c r="Q270" s="59"/>
      <c r="R270" s="60"/>
      <c r="W270" s="300"/>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52"/>
      <c r="AW270" s="39"/>
      <c r="AX270" s="39"/>
      <c r="AY270" s="39"/>
      <c r="AZ270" s="39"/>
      <c r="BA270" s="39"/>
      <c r="BB270" s="39"/>
      <c r="BC270" s="39"/>
      <c r="BD270" s="39"/>
      <c r="BE270" s="39"/>
      <c r="BF270" s="39"/>
      <c r="BG270" s="39"/>
      <c r="BH270" s="39"/>
      <c r="BI270" s="39"/>
      <c r="BJ270" s="39"/>
      <c r="BK270" s="39"/>
      <c r="BL270" s="39"/>
      <c r="BM270" s="39"/>
      <c r="BN270" s="39"/>
      <c r="BO270" s="39"/>
      <c r="BP270" s="39"/>
      <c r="BQ270" s="39"/>
      <c r="BR270" s="39"/>
      <c r="BS270" s="39"/>
      <c r="BT270" s="39"/>
      <c r="BU270" s="39"/>
      <c r="BV270" s="39"/>
      <c r="BW270" s="39"/>
      <c r="BX270" s="39"/>
      <c r="BY270" s="39"/>
    </row>
    <row r="271" spans="2:77" s="38" customFormat="1" ht="30" customHeight="1">
      <c r="B271" s="54"/>
      <c r="C271" s="55"/>
      <c r="D271" s="53"/>
      <c r="E271" s="56"/>
      <c r="F271" s="57"/>
      <c r="G271" s="57"/>
      <c r="H271" s="58"/>
      <c r="I271" s="56"/>
      <c r="J271" s="53"/>
      <c r="K271" s="56"/>
      <c r="L271" s="56"/>
      <c r="M271" s="56"/>
      <c r="N271" s="59"/>
      <c r="O271" s="59"/>
      <c r="P271" s="59"/>
      <c r="Q271" s="59"/>
      <c r="R271" s="60"/>
      <c r="W271" s="300"/>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52"/>
      <c r="AW271" s="39"/>
      <c r="AX271" s="39"/>
      <c r="AY271" s="39"/>
      <c r="AZ271" s="39"/>
      <c r="BA271" s="39"/>
      <c r="BB271" s="39"/>
      <c r="BC271" s="39"/>
      <c r="BD271" s="39"/>
      <c r="BE271" s="39"/>
      <c r="BF271" s="39"/>
      <c r="BG271" s="39"/>
      <c r="BH271" s="39"/>
      <c r="BI271" s="39"/>
      <c r="BJ271" s="39"/>
      <c r="BK271" s="39"/>
      <c r="BL271" s="39"/>
      <c r="BM271" s="39"/>
      <c r="BN271" s="39"/>
      <c r="BO271" s="39"/>
      <c r="BP271" s="39"/>
      <c r="BQ271" s="39"/>
      <c r="BR271" s="39"/>
      <c r="BS271" s="39"/>
      <c r="BT271" s="39"/>
      <c r="BU271" s="39"/>
      <c r="BV271" s="39"/>
      <c r="BW271" s="39"/>
      <c r="BX271" s="39"/>
      <c r="BY271" s="39"/>
    </row>
    <row r="272" spans="2:77" s="38" customFormat="1" ht="30" customHeight="1">
      <c r="B272" s="54"/>
      <c r="C272" s="55"/>
      <c r="D272" s="53"/>
      <c r="E272" s="56"/>
      <c r="F272" s="57"/>
      <c r="G272" s="57"/>
      <c r="H272" s="58"/>
      <c r="I272" s="56"/>
      <c r="J272" s="53"/>
      <c r="K272" s="56"/>
      <c r="L272" s="56"/>
      <c r="M272" s="56"/>
      <c r="N272" s="59"/>
      <c r="O272" s="59"/>
      <c r="P272" s="59"/>
      <c r="Q272" s="59"/>
      <c r="R272" s="60"/>
      <c r="W272" s="300"/>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52"/>
      <c r="AW272" s="39"/>
      <c r="AX272" s="39"/>
      <c r="AY272" s="39"/>
      <c r="AZ272" s="39"/>
      <c r="BA272" s="39"/>
      <c r="BB272" s="39"/>
      <c r="BC272" s="39"/>
      <c r="BD272" s="39"/>
      <c r="BE272" s="39"/>
      <c r="BF272" s="39"/>
      <c r="BG272" s="39"/>
      <c r="BH272" s="39"/>
      <c r="BI272" s="39"/>
      <c r="BJ272" s="39"/>
      <c r="BK272" s="39"/>
      <c r="BL272" s="39"/>
      <c r="BM272" s="39"/>
      <c r="BN272" s="39"/>
      <c r="BO272" s="39"/>
      <c r="BP272" s="39"/>
      <c r="BQ272" s="39"/>
      <c r="BR272" s="39"/>
      <c r="BS272" s="39"/>
      <c r="BT272" s="39"/>
      <c r="BU272" s="39"/>
      <c r="BV272" s="39"/>
      <c r="BW272" s="39"/>
      <c r="BX272" s="39"/>
      <c r="BY272" s="39"/>
    </row>
    <row r="273" spans="2:77" s="38" customFormat="1" ht="30" customHeight="1">
      <c r="B273" s="54"/>
      <c r="C273" s="55"/>
      <c r="D273" s="53"/>
      <c r="E273" s="56"/>
      <c r="F273" s="57"/>
      <c r="G273" s="57"/>
      <c r="H273" s="58"/>
      <c r="I273" s="56"/>
      <c r="J273" s="53"/>
      <c r="K273" s="56"/>
      <c r="L273" s="56"/>
      <c r="M273" s="56"/>
      <c r="N273" s="59"/>
      <c r="O273" s="59"/>
      <c r="P273" s="59"/>
      <c r="Q273" s="59"/>
      <c r="R273" s="60"/>
      <c r="W273" s="300"/>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52"/>
      <c r="AW273" s="39"/>
      <c r="AX273" s="39"/>
      <c r="AY273" s="39"/>
      <c r="AZ273" s="39"/>
      <c r="BA273" s="39"/>
      <c r="BB273" s="39"/>
      <c r="BC273" s="39"/>
      <c r="BD273" s="39"/>
      <c r="BE273" s="39"/>
      <c r="BF273" s="39"/>
      <c r="BG273" s="39"/>
      <c r="BH273" s="39"/>
      <c r="BI273" s="39"/>
      <c r="BJ273" s="39"/>
      <c r="BK273" s="39"/>
      <c r="BL273" s="39"/>
      <c r="BM273" s="39"/>
      <c r="BN273" s="39"/>
      <c r="BO273" s="39"/>
      <c r="BP273" s="39"/>
      <c r="BQ273" s="39"/>
      <c r="BR273" s="39"/>
      <c r="BS273" s="39"/>
      <c r="BT273" s="39"/>
      <c r="BU273" s="39"/>
      <c r="BV273" s="39"/>
      <c r="BW273" s="39"/>
      <c r="BX273" s="39"/>
      <c r="BY273" s="39"/>
    </row>
    <row r="274" spans="2:77" s="38" customFormat="1" ht="30" customHeight="1">
      <c r="B274" s="54"/>
      <c r="C274" s="55"/>
      <c r="D274" s="53"/>
      <c r="E274" s="56"/>
      <c r="F274" s="57"/>
      <c r="G274" s="57"/>
      <c r="H274" s="58"/>
      <c r="I274" s="56"/>
      <c r="J274" s="53"/>
      <c r="K274" s="56"/>
      <c r="L274" s="56"/>
      <c r="M274" s="56"/>
      <c r="N274" s="59"/>
      <c r="O274" s="59"/>
      <c r="P274" s="59"/>
      <c r="Q274" s="59"/>
      <c r="R274" s="60"/>
      <c r="W274" s="300"/>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52"/>
      <c r="AW274" s="39"/>
      <c r="AX274" s="39"/>
      <c r="AY274" s="39"/>
      <c r="AZ274" s="39"/>
      <c r="BA274" s="39"/>
      <c r="BB274" s="39"/>
      <c r="BC274" s="39"/>
      <c r="BD274" s="39"/>
      <c r="BE274" s="39"/>
      <c r="BF274" s="39"/>
      <c r="BG274" s="39"/>
      <c r="BH274" s="39"/>
      <c r="BI274" s="39"/>
      <c r="BJ274" s="39"/>
      <c r="BK274" s="39"/>
      <c r="BL274" s="39"/>
      <c r="BM274" s="39"/>
      <c r="BN274" s="39"/>
      <c r="BO274" s="39"/>
      <c r="BP274" s="39"/>
      <c r="BQ274" s="39"/>
      <c r="BR274" s="39"/>
      <c r="BS274" s="39"/>
      <c r="BT274" s="39"/>
      <c r="BU274" s="39"/>
      <c r="BV274" s="39"/>
      <c r="BW274" s="39"/>
      <c r="BX274" s="39"/>
      <c r="BY274" s="39"/>
    </row>
    <row r="275" spans="2:77" s="38" customFormat="1" ht="30" customHeight="1">
      <c r="B275" s="54"/>
      <c r="C275" s="55"/>
      <c r="D275" s="53"/>
      <c r="E275" s="56"/>
      <c r="F275" s="57"/>
      <c r="G275" s="57"/>
      <c r="H275" s="58"/>
      <c r="I275" s="56"/>
      <c r="J275" s="53"/>
      <c r="K275" s="56"/>
      <c r="L275" s="56"/>
      <c r="M275" s="56"/>
      <c r="N275" s="59"/>
      <c r="O275" s="59"/>
      <c r="P275" s="59"/>
      <c r="Q275" s="59"/>
      <c r="R275" s="60"/>
      <c r="W275" s="300"/>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52"/>
      <c r="AW275" s="39"/>
      <c r="AX275" s="39"/>
      <c r="AY275" s="39"/>
      <c r="AZ275" s="39"/>
      <c r="BA275" s="39"/>
      <c r="BB275" s="39"/>
      <c r="BC275" s="39"/>
      <c r="BD275" s="39"/>
      <c r="BE275" s="39"/>
      <c r="BF275" s="39"/>
      <c r="BG275" s="39"/>
      <c r="BH275" s="39"/>
      <c r="BI275" s="39"/>
      <c r="BJ275" s="39"/>
      <c r="BK275" s="39"/>
      <c r="BL275" s="39"/>
      <c r="BM275" s="39"/>
      <c r="BN275" s="39"/>
      <c r="BO275" s="39"/>
      <c r="BP275" s="39"/>
      <c r="BQ275" s="39"/>
      <c r="BR275" s="39"/>
      <c r="BS275" s="39"/>
      <c r="BT275" s="39"/>
      <c r="BU275" s="39"/>
      <c r="BV275" s="39"/>
      <c r="BW275" s="39"/>
      <c r="BX275" s="39"/>
      <c r="BY275" s="39"/>
    </row>
    <row r="276" spans="2:77" s="38" customFormat="1" ht="30" customHeight="1">
      <c r="B276" s="54"/>
      <c r="C276" s="55"/>
      <c r="D276" s="53"/>
      <c r="E276" s="56"/>
      <c r="F276" s="57"/>
      <c r="G276" s="57"/>
      <c r="H276" s="58"/>
      <c r="I276" s="56"/>
      <c r="J276" s="53"/>
      <c r="K276" s="56"/>
      <c r="L276" s="56"/>
      <c r="M276" s="56"/>
      <c r="N276" s="59"/>
      <c r="O276" s="59"/>
      <c r="P276" s="59"/>
      <c r="Q276" s="59"/>
      <c r="R276" s="60"/>
      <c r="W276" s="300"/>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52"/>
      <c r="AW276" s="39"/>
      <c r="AX276" s="39"/>
      <c r="AY276" s="39"/>
      <c r="AZ276" s="39"/>
      <c r="BA276" s="39"/>
      <c r="BB276" s="39"/>
      <c r="BC276" s="39"/>
      <c r="BD276" s="39"/>
      <c r="BE276" s="39"/>
      <c r="BF276" s="39"/>
      <c r="BG276" s="39"/>
      <c r="BH276" s="39"/>
      <c r="BI276" s="39"/>
      <c r="BJ276" s="39"/>
      <c r="BK276" s="39"/>
      <c r="BL276" s="39"/>
      <c r="BM276" s="39"/>
      <c r="BN276" s="39"/>
      <c r="BO276" s="39"/>
      <c r="BP276" s="39"/>
      <c r="BQ276" s="39"/>
      <c r="BR276" s="39"/>
      <c r="BS276" s="39"/>
      <c r="BT276" s="39"/>
      <c r="BU276" s="39"/>
      <c r="BV276" s="39"/>
      <c r="BW276" s="39"/>
      <c r="BX276" s="39"/>
      <c r="BY276" s="39"/>
    </row>
    <row r="277" spans="2:77" s="38" customFormat="1" ht="30" customHeight="1">
      <c r="B277" s="54"/>
      <c r="C277" s="55"/>
      <c r="D277" s="53"/>
      <c r="E277" s="56"/>
      <c r="F277" s="57"/>
      <c r="G277" s="57"/>
      <c r="H277" s="58"/>
      <c r="I277" s="56"/>
      <c r="J277" s="53"/>
      <c r="K277" s="56"/>
      <c r="L277" s="56"/>
      <c r="M277" s="56"/>
      <c r="N277" s="59"/>
      <c r="O277" s="59"/>
      <c r="P277" s="59"/>
      <c r="Q277" s="59"/>
      <c r="R277" s="60"/>
      <c r="W277" s="300"/>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52"/>
      <c r="AW277" s="39"/>
      <c r="AX277" s="39"/>
      <c r="AY277" s="39"/>
      <c r="AZ277" s="39"/>
      <c r="BA277" s="39"/>
      <c r="BB277" s="39"/>
      <c r="BC277" s="39"/>
      <c r="BD277" s="39"/>
      <c r="BE277" s="39"/>
      <c r="BF277" s="39"/>
      <c r="BG277" s="39"/>
      <c r="BH277" s="39"/>
      <c r="BI277" s="39"/>
      <c r="BJ277" s="39"/>
      <c r="BK277" s="39"/>
      <c r="BL277" s="39"/>
      <c r="BM277" s="39"/>
      <c r="BN277" s="39"/>
      <c r="BO277" s="39"/>
      <c r="BP277" s="39"/>
      <c r="BQ277" s="39"/>
      <c r="BR277" s="39"/>
      <c r="BS277" s="39"/>
      <c r="BT277" s="39"/>
      <c r="BU277" s="39"/>
      <c r="BV277" s="39"/>
      <c r="BW277" s="39"/>
      <c r="BX277" s="39"/>
      <c r="BY277" s="39"/>
    </row>
    <row r="278" spans="2:77" s="38" customFormat="1" ht="30" customHeight="1">
      <c r="B278" s="54"/>
      <c r="C278" s="55"/>
      <c r="D278" s="53"/>
      <c r="E278" s="56"/>
      <c r="F278" s="57"/>
      <c r="G278" s="57"/>
      <c r="H278" s="58"/>
      <c r="I278" s="56"/>
      <c r="J278" s="53"/>
      <c r="K278" s="56"/>
      <c r="L278" s="56"/>
      <c r="M278" s="56"/>
      <c r="N278" s="59"/>
      <c r="O278" s="59"/>
      <c r="P278" s="59"/>
      <c r="Q278" s="59"/>
      <c r="R278" s="60"/>
      <c r="W278" s="300"/>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52"/>
      <c r="AW278" s="39"/>
      <c r="AX278" s="39"/>
      <c r="AY278" s="39"/>
      <c r="AZ278" s="39"/>
      <c r="BA278" s="39"/>
      <c r="BB278" s="39"/>
      <c r="BC278" s="39"/>
      <c r="BD278" s="39"/>
      <c r="BE278" s="39"/>
      <c r="BF278" s="39"/>
      <c r="BG278" s="39"/>
      <c r="BH278" s="39"/>
      <c r="BI278" s="39"/>
      <c r="BJ278" s="39"/>
      <c r="BK278" s="39"/>
      <c r="BL278" s="39"/>
      <c r="BM278" s="39"/>
      <c r="BN278" s="39"/>
      <c r="BO278" s="39"/>
      <c r="BP278" s="39"/>
      <c r="BQ278" s="39"/>
      <c r="BR278" s="39"/>
      <c r="BS278" s="39"/>
      <c r="BT278" s="39"/>
      <c r="BU278" s="39"/>
      <c r="BV278" s="39"/>
      <c r="BW278" s="39"/>
      <c r="BX278" s="39"/>
      <c r="BY278" s="39"/>
    </row>
    <row r="279" spans="2:77" s="38" customFormat="1" ht="30" customHeight="1">
      <c r="B279" s="54"/>
      <c r="C279" s="55"/>
      <c r="D279" s="53"/>
      <c r="E279" s="56"/>
      <c r="F279" s="57"/>
      <c r="G279" s="57"/>
      <c r="H279" s="58"/>
      <c r="I279" s="56"/>
      <c r="J279" s="53"/>
      <c r="K279" s="56"/>
      <c r="L279" s="56"/>
      <c r="M279" s="56"/>
      <c r="N279" s="59"/>
      <c r="O279" s="59"/>
      <c r="P279" s="59"/>
      <c r="Q279" s="59"/>
      <c r="R279" s="60"/>
      <c r="W279" s="300"/>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52"/>
      <c r="AW279" s="39"/>
      <c r="AX279" s="39"/>
      <c r="AY279" s="39"/>
      <c r="AZ279" s="39"/>
      <c r="BA279" s="39"/>
      <c r="BB279" s="39"/>
      <c r="BC279" s="39"/>
      <c r="BD279" s="39"/>
      <c r="BE279" s="39"/>
      <c r="BF279" s="39"/>
      <c r="BG279" s="39"/>
      <c r="BH279" s="39"/>
      <c r="BI279" s="39"/>
      <c r="BJ279" s="39"/>
      <c r="BK279" s="39"/>
      <c r="BL279" s="39"/>
      <c r="BM279" s="39"/>
      <c r="BN279" s="39"/>
      <c r="BO279" s="39"/>
      <c r="BP279" s="39"/>
      <c r="BQ279" s="39"/>
      <c r="BR279" s="39"/>
      <c r="BS279" s="39"/>
      <c r="BT279" s="39"/>
      <c r="BU279" s="39"/>
      <c r="BV279" s="39"/>
      <c r="BW279" s="39"/>
      <c r="BX279" s="39"/>
      <c r="BY279" s="39"/>
    </row>
    <row r="280" spans="2:77" s="38" customFormat="1" ht="30" customHeight="1">
      <c r="B280" s="54"/>
      <c r="C280" s="55"/>
      <c r="D280" s="53"/>
      <c r="E280" s="56"/>
      <c r="F280" s="57"/>
      <c r="G280" s="57"/>
      <c r="H280" s="58"/>
      <c r="I280" s="56"/>
      <c r="J280" s="53"/>
      <c r="K280" s="56"/>
      <c r="L280" s="56"/>
      <c r="M280" s="56"/>
      <c r="N280" s="59"/>
      <c r="O280" s="59"/>
      <c r="P280" s="59"/>
      <c r="Q280" s="59"/>
      <c r="R280" s="60"/>
      <c r="W280" s="300"/>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52"/>
      <c r="AW280" s="39"/>
      <c r="AX280" s="39"/>
      <c r="AY280" s="39"/>
      <c r="AZ280" s="39"/>
      <c r="BA280" s="39"/>
      <c r="BB280" s="39"/>
      <c r="BC280" s="39"/>
      <c r="BD280" s="39"/>
      <c r="BE280" s="39"/>
      <c r="BF280" s="39"/>
      <c r="BG280" s="39"/>
      <c r="BH280" s="39"/>
      <c r="BI280" s="39"/>
      <c r="BJ280" s="39"/>
      <c r="BK280" s="39"/>
      <c r="BL280" s="39"/>
      <c r="BM280" s="39"/>
      <c r="BN280" s="39"/>
      <c r="BO280" s="39"/>
      <c r="BP280" s="39"/>
      <c r="BQ280" s="39"/>
      <c r="BR280" s="39"/>
      <c r="BS280" s="39"/>
      <c r="BT280" s="39"/>
      <c r="BU280" s="39"/>
      <c r="BV280" s="39"/>
      <c r="BW280" s="39"/>
      <c r="BX280" s="39"/>
      <c r="BY280" s="39"/>
    </row>
    <row r="281" spans="2:77" s="38" customFormat="1" ht="30" customHeight="1">
      <c r="B281" s="54"/>
      <c r="C281" s="55"/>
      <c r="D281" s="53"/>
      <c r="E281" s="56"/>
      <c r="F281" s="57"/>
      <c r="G281" s="57"/>
      <c r="H281" s="58"/>
      <c r="I281" s="56"/>
      <c r="J281" s="53"/>
      <c r="K281" s="56"/>
      <c r="L281" s="56"/>
      <c r="M281" s="56"/>
      <c r="N281" s="59"/>
      <c r="O281" s="59"/>
      <c r="P281" s="59"/>
      <c r="Q281" s="59"/>
      <c r="R281" s="60"/>
      <c r="W281" s="300"/>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52"/>
      <c r="AW281" s="39"/>
      <c r="AX281" s="39"/>
      <c r="AY281" s="39"/>
      <c r="AZ281" s="39"/>
      <c r="BA281" s="39"/>
      <c r="BB281" s="39"/>
      <c r="BC281" s="39"/>
      <c r="BD281" s="39"/>
      <c r="BE281" s="39"/>
      <c r="BF281" s="39"/>
      <c r="BG281" s="39"/>
      <c r="BH281" s="39"/>
      <c r="BI281" s="39"/>
      <c r="BJ281" s="39"/>
      <c r="BK281" s="39"/>
      <c r="BL281" s="39"/>
      <c r="BM281" s="39"/>
      <c r="BN281" s="39"/>
      <c r="BO281" s="39"/>
      <c r="BP281" s="39"/>
      <c r="BQ281" s="39"/>
      <c r="BR281" s="39"/>
      <c r="BS281" s="39"/>
      <c r="BT281" s="39"/>
      <c r="BU281" s="39"/>
      <c r="BV281" s="39"/>
      <c r="BW281" s="39"/>
      <c r="BX281" s="39"/>
      <c r="BY281" s="39"/>
    </row>
    <row r="282" spans="2:77" s="38" customFormat="1" ht="30" customHeight="1">
      <c r="B282" s="54"/>
      <c r="C282" s="55"/>
      <c r="D282" s="53"/>
      <c r="E282" s="56"/>
      <c r="F282" s="57"/>
      <c r="G282" s="57"/>
      <c r="H282" s="58"/>
      <c r="I282" s="56"/>
      <c r="J282" s="53"/>
      <c r="K282" s="56"/>
      <c r="L282" s="56"/>
      <c r="M282" s="56"/>
      <c r="N282" s="59"/>
      <c r="O282" s="59"/>
      <c r="P282" s="59"/>
      <c r="Q282" s="59"/>
      <c r="R282" s="60"/>
      <c r="W282" s="300"/>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52"/>
      <c r="AW282" s="39"/>
      <c r="AX282" s="39"/>
      <c r="AY282" s="39"/>
      <c r="AZ282" s="39"/>
      <c r="BA282" s="39"/>
      <c r="BB282" s="39"/>
      <c r="BC282" s="39"/>
      <c r="BD282" s="39"/>
      <c r="BE282" s="39"/>
      <c r="BF282" s="39"/>
      <c r="BG282" s="39"/>
      <c r="BH282" s="39"/>
      <c r="BI282" s="39"/>
      <c r="BJ282" s="39"/>
      <c r="BK282" s="39"/>
      <c r="BL282" s="39"/>
      <c r="BM282" s="39"/>
      <c r="BN282" s="39"/>
      <c r="BO282" s="39"/>
      <c r="BP282" s="39"/>
      <c r="BQ282" s="39"/>
      <c r="BR282" s="39"/>
      <c r="BS282" s="39"/>
      <c r="BT282" s="39"/>
      <c r="BU282" s="39"/>
      <c r="BV282" s="39"/>
      <c r="BW282" s="39"/>
      <c r="BX282" s="39"/>
      <c r="BY282" s="39"/>
    </row>
    <row r="283" spans="2:77" s="38" customFormat="1" ht="30" customHeight="1">
      <c r="B283" s="54"/>
      <c r="C283" s="55"/>
      <c r="D283" s="53"/>
      <c r="E283" s="56"/>
      <c r="F283" s="57"/>
      <c r="G283" s="57"/>
      <c r="H283" s="58"/>
      <c r="I283" s="56"/>
      <c r="J283" s="53"/>
      <c r="K283" s="56"/>
      <c r="L283" s="56"/>
      <c r="M283" s="56"/>
      <c r="N283" s="59"/>
      <c r="O283" s="59"/>
      <c r="P283" s="59"/>
      <c r="Q283" s="59"/>
      <c r="R283" s="60"/>
      <c r="W283" s="300"/>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52"/>
      <c r="AW283" s="39"/>
      <c r="AX283" s="39"/>
      <c r="AY283" s="39"/>
      <c r="AZ283" s="39"/>
      <c r="BA283" s="39"/>
      <c r="BB283" s="39"/>
      <c r="BC283" s="39"/>
      <c r="BD283" s="39"/>
      <c r="BE283" s="39"/>
      <c r="BF283" s="39"/>
      <c r="BG283" s="39"/>
      <c r="BH283" s="39"/>
      <c r="BI283" s="39"/>
      <c r="BJ283" s="39"/>
      <c r="BK283" s="39"/>
      <c r="BL283" s="39"/>
      <c r="BM283" s="39"/>
      <c r="BN283" s="39"/>
      <c r="BO283" s="39"/>
      <c r="BP283" s="39"/>
      <c r="BQ283" s="39"/>
      <c r="BR283" s="39"/>
      <c r="BS283" s="39"/>
      <c r="BT283" s="39"/>
      <c r="BU283" s="39"/>
      <c r="BV283" s="39"/>
      <c r="BW283" s="39"/>
      <c r="BX283" s="39"/>
      <c r="BY283" s="39"/>
    </row>
    <row r="284" spans="2:77" s="38" customFormat="1" ht="30" customHeight="1">
      <c r="B284" s="54"/>
      <c r="C284" s="55"/>
      <c r="D284" s="53"/>
      <c r="E284" s="56"/>
      <c r="F284" s="57"/>
      <c r="G284" s="57"/>
      <c r="H284" s="58"/>
      <c r="I284" s="56"/>
      <c r="J284" s="53"/>
      <c r="K284" s="56"/>
      <c r="L284" s="56"/>
      <c r="M284" s="56"/>
      <c r="N284" s="59"/>
      <c r="O284" s="59"/>
      <c r="P284" s="59"/>
      <c r="Q284" s="59"/>
      <c r="R284" s="60"/>
      <c r="W284" s="300"/>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52"/>
      <c r="AW284" s="39"/>
      <c r="AX284" s="39"/>
      <c r="AY284" s="39"/>
      <c r="AZ284" s="39"/>
      <c r="BA284" s="39"/>
      <c r="BB284" s="39"/>
      <c r="BC284" s="39"/>
      <c r="BD284" s="39"/>
      <c r="BE284" s="39"/>
      <c r="BF284" s="39"/>
      <c r="BG284" s="39"/>
      <c r="BH284" s="39"/>
      <c r="BI284" s="39"/>
      <c r="BJ284" s="39"/>
      <c r="BK284" s="39"/>
      <c r="BL284" s="39"/>
      <c r="BM284" s="39"/>
      <c r="BN284" s="39"/>
      <c r="BO284" s="39"/>
      <c r="BP284" s="39"/>
      <c r="BQ284" s="39"/>
      <c r="BR284" s="39"/>
      <c r="BS284" s="39"/>
      <c r="BT284" s="39"/>
      <c r="BU284" s="39"/>
      <c r="BV284" s="39"/>
      <c r="BW284" s="39"/>
      <c r="BX284" s="39"/>
      <c r="BY284" s="39"/>
    </row>
    <row r="285" spans="2:77" s="38" customFormat="1" ht="30" customHeight="1">
      <c r="B285" s="54"/>
      <c r="C285" s="55"/>
      <c r="D285" s="53"/>
      <c r="E285" s="56"/>
      <c r="F285" s="57"/>
      <c r="G285" s="57"/>
      <c r="H285" s="58"/>
      <c r="I285" s="56"/>
      <c r="J285" s="53"/>
      <c r="K285" s="56"/>
      <c r="L285" s="56"/>
      <c r="M285" s="56"/>
      <c r="N285" s="59"/>
      <c r="O285" s="59"/>
      <c r="P285" s="59"/>
      <c r="Q285" s="59"/>
      <c r="R285" s="60"/>
      <c r="W285" s="300"/>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52"/>
      <c r="AW285" s="39"/>
      <c r="AX285" s="39"/>
      <c r="AY285" s="39"/>
      <c r="AZ285" s="39"/>
      <c r="BA285" s="39"/>
      <c r="BB285" s="39"/>
      <c r="BC285" s="39"/>
      <c r="BD285" s="39"/>
      <c r="BE285" s="39"/>
      <c r="BF285" s="39"/>
      <c r="BG285" s="39"/>
      <c r="BH285" s="39"/>
      <c r="BI285" s="39"/>
      <c r="BJ285" s="39"/>
      <c r="BK285" s="39"/>
      <c r="BL285" s="39"/>
      <c r="BM285" s="39"/>
      <c r="BN285" s="39"/>
      <c r="BO285" s="39"/>
      <c r="BP285" s="39"/>
      <c r="BQ285" s="39"/>
      <c r="BR285" s="39"/>
      <c r="BS285" s="39"/>
      <c r="BT285" s="39"/>
      <c r="BU285" s="39"/>
      <c r="BV285" s="39"/>
      <c r="BW285" s="39"/>
      <c r="BX285" s="39"/>
      <c r="BY285" s="39"/>
    </row>
    <row r="286" spans="2:77" s="38" customFormat="1" ht="30" customHeight="1">
      <c r="B286" s="54"/>
      <c r="C286" s="55"/>
      <c r="D286" s="53"/>
      <c r="E286" s="56"/>
      <c r="F286" s="57"/>
      <c r="G286" s="57"/>
      <c r="H286" s="58"/>
      <c r="I286" s="56"/>
      <c r="J286" s="53"/>
      <c r="K286" s="56"/>
      <c r="L286" s="56"/>
      <c r="M286" s="56"/>
      <c r="N286" s="59"/>
      <c r="O286" s="59"/>
      <c r="P286" s="59"/>
      <c r="Q286" s="59"/>
      <c r="R286" s="60"/>
      <c r="W286" s="300"/>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52"/>
      <c r="AW286" s="39"/>
      <c r="AX286" s="39"/>
      <c r="AY286" s="39"/>
      <c r="AZ286" s="39"/>
      <c r="BA286" s="39"/>
      <c r="BB286" s="39"/>
      <c r="BC286" s="39"/>
      <c r="BD286" s="39"/>
      <c r="BE286" s="39"/>
      <c r="BF286" s="39"/>
      <c r="BG286" s="39"/>
      <c r="BH286" s="39"/>
      <c r="BI286" s="39"/>
      <c r="BJ286" s="39"/>
      <c r="BK286" s="39"/>
      <c r="BL286" s="39"/>
      <c r="BM286" s="39"/>
      <c r="BN286" s="39"/>
      <c r="BO286" s="39"/>
      <c r="BP286" s="39"/>
      <c r="BQ286" s="39"/>
      <c r="BR286" s="39"/>
      <c r="BS286" s="39"/>
      <c r="BT286" s="39"/>
      <c r="BU286" s="39"/>
      <c r="BV286" s="39"/>
      <c r="BW286" s="39"/>
      <c r="BX286" s="39"/>
      <c r="BY286" s="39"/>
    </row>
    <row r="287" spans="2:77" s="38" customFormat="1" ht="30" customHeight="1">
      <c r="B287" s="54"/>
      <c r="C287" s="55"/>
      <c r="D287" s="53"/>
      <c r="E287" s="56"/>
      <c r="F287" s="57"/>
      <c r="G287" s="57"/>
      <c r="H287" s="58"/>
      <c r="I287" s="56"/>
      <c r="J287" s="53"/>
      <c r="K287" s="56"/>
      <c r="L287" s="56"/>
      <c r="M287" s="56"/>
      <c r="N287" s="59"/>
      <c r="O287" s="59"/>
      <c r="P287" s="59"/>
      <c r="Q287" s="59"/>
      <c r="R287" s="60"/>
      <c r="W287" s="300"/>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52"/>
      <c r="AW287" s="39"/>
      <c r="AX287" s="39"/>
      <c r="AY287" s="39"/>
      <c r="AZ287" s="39"/>
      <c r="BA287" s="39"/>
      <c r="BB287" s="39"/>
      <c r="BC287" s="39"/>
      <c r="BD287" s="39"/>
      <c r="BE287" s="39"/>
      <c r="BF287" s="39"/>
      <c r="BG287" s="39"/>
      <c r="BH287" s="39"/>
      <c r="BI287" s="39"/>
      <c r="BJ287" s="39"/>
      <c r="BK287" s="39"/>
      <c r="BL287" s="39"/>
      <c r="BM287" s="39"/>
      <c r="BN287" s="39"/>
      <c r="BO287" s="39"/>
      <c r="BP287" s="39"/>
      <c r="BQ287" s="39"/>
      <c r="BR287" s="39"/>
      <c r="BS287" s="39"/>
      <c r="BT287" s="39"/>
      <c r="BU287" s="39"/>
      <c r="BV287" s="39"/>
      <c r="BW287" s="39"/>
      <c r="BX287" s="39"/>
      <c r="BY287" s="39"/>
    </row>
    <row r="288" spans="2:77" s="38" customFormat="1" ht="30" customHeight="1">
      <c r="B288" s="54"/>
      <c r="C288" s="55"/>
      <c r="D288" s="53"/>
      <c r="E288" s="56"/>
      <c r="F288" s="57"/>
      <c r="G288" s="57"/>
      <c r="H288" s="58"/>
      <c r="I288" s="56"/>
      <c r="J288" s="53"/>
      <c r="K288" s="56"/>
      <c r="L288" s="56"/>
      <c r="M288" s="56"/>
      <c r="N288" s="59"/>
      <c r="O288" s="59"/>
      <c r="P288" s="59"/>
      <c r="Q288" s="59"/>
      <c r="R288" s="60"/>
      <c r="W288" s="300"/>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52"/>
      <c r="AW288" s="39"/>
      <c r="AX288" s="39"/>
      <c r="AY288" s="39"/>
      <c r="AZ288" s="39"/>
      <c r="BA288" s="39"/>
      <c r="BB288" s="39"/>
      <c r="BC288" s="39"/>
      <c r="BD288" s="39"/>
      <c r="BE288" s="39"/>
      <c r="BF288" s="39"/>
      <c r="BG288" s="39"/>
      <c r="BH288" s="39"/>
      <c r="BI288" s="39"/>
      <c r="BJ288" s="39"/>
      <c r="BK288" s="39"/>
      <c r="BL288" s="39"/>
      <c r="BM288" s="39"/>
      <c r="BN288" s="39"/>
      <c r="BO288" s="39"/>
      <c r="BP288" s="39"/>
      <c r="BQ288" s="39"/>
      <c r="BR288" s="39"/>
      <c r="BS288" s="39"/>
      <c r="BT288" s="39"/>
      <c r="BU288" s="39"/>
      <c r="BV288" s="39"/>
      <c r="BW288" s="39"/>
      <c r="BX288" s="39"/>
      <c r="BY288" s="39"/>
    </row>
    <row r="289" spans="2:77" s="38" customFormat="1" ht="30" customHeight="1">
      <c r="B289" s="54"/>
      <c r="C289" s="55"/>
      <c r="D289" s="53"/>
      <c r="E289" s="56"/>
      <c r="F289" s="57"/>
      <c r="G289" s="57"/>
      <c r="H289" s="58"/>
      <c r="I289" s="56"/>
      <c r="J289" s="53"/>
      <c r="K289" s="56"/>
      <c r="L289" s="56"/>
      <c r="M289" s="56"/>
      <c r="N289" s="59"/>
      <c r="O289" s="59"/>
      <c r="P289" s="59"/>
      <c r="Q289" s="59"/>
      <c r="R289" s="60"/>
      <c r="W289" s="300"/>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52"/>
      <c r="AW289" s="39"/>
      <c r="AX289" s="39"/>
      <c r="AY289" s="39"/>
      <c r="AZ289" s="39"/>
      <c r="BA289" s="39"/>
      <c r="BB289" s="39"/>
      <c r="BC289" s="39"/>
      <c r="BD289" s="39"/>
      <c r="BE289" s="39"/>
      <c r="BF289" s="39"/>
      <c r="BG289" s="39"/>
      <c r="BH289" s="39"/>
      <c r="BI289" s="39"/>
      <c r="BJ289" s="39"/>
      <c r="BK289" s="39"/>
      <c r="BL289" s="39"/>
      <c r="BM289" s="39"/>
      <c r="BN289" s="39"/>
      <c r="BO289" s="39"/>
      <c r="BP289" s="39"/>
      <c r="BQ289" s="39"/>
      <c r="BR289" s="39"/>
      <c r="BS289" s="39"/>
      <c r="BT289" s="39"/>
      <c r="BU289" s="39"/>
      <c r="BV289" s="39"/>
      <c r="BW289" s="39"/>
      <c r="BX289" s="39"/>
      <c r="BY289" s="39"/>
    </row>
    <row r="290" spans="2:77" s="38" customFormat="1" ht="30" customHeight="1">
      <c r="B290" s="54"/>
      <c r="C290" s="55"/>
      <c r="D290" s="53"/>
      <c r="E290" s="56"/>
      <c r="F290" s="57"/>
      <c r="G290" s="57"/>
      <c r="H290" s="58"/>
      <c r="I290" s="56"/>
      <c r="J290" s="53"/>
      <c r="K290" s="56"/>
      <c r="L290" s="56"/>
      <c r="M290" s="56"/>
      <c r="N290" s="59"/>
      <c r="O290" s="59"/>
      <c r="P290" s="59"/>
      <c r="Q290" s="59"/>
      <c r="R290" s="60"/>
      <c r="W290" s="300"/>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52"/>
      <c r="AW290" s="39"/>
      <c r="AX290" s="39"/>
      <c r="AY290" s="39"/>
      <c r="AZ290" s="39"/>
      <c r="BA290" s="39"/>
      <c r="BB290" s="39"/>
      <c r="BC290" s="39"/>
      <c r="BD290" s="39"/>
      <c r="BE290" s="39"/>
      <c r="BF290" s="39"/>
      <c r="BG290" s="39"/>
      <c r="BH290" s="39"/>
      <c r="BI290" s="39"/>
      <c r="BJ290" s="39"/>
      <c r="BK290" s="39"/>
      <c r="BL290" s="39"/>
      <c r="BM290" s="39"/>
      <c r="BN290" s="39"/>
      <c r="BO290" s="39"/>
      <c r="BP290" s="39"/>
      <c r="BQ290" s="39"/>
      <c r="BR290" s="39"/>
      <c r="BS290" s="39"/>
      <c r="BT290" s="39"/>
      <c r="BU290" s="39"/>
      <c r="BV290" s="39"/>
      <c r="BW290" s="39"/>
      <c r="BX290" s="39"/>
      <c r="BY290" s="39"/>
    </row>
    <row r="291" spans="2:77" s="38" customFormat="1" ht="30" customHeight="1">
      <c r="B291" s="54"/>
      <c r="C291" s="55"/>
      <c r="D291" s="53"/>
      <c r="E291" s="56"/>
      <c r="F291" s="57"/>
      <c r="G291" s="57"/>
      <c r="H291" s="58"/>
      <c r="I291" s="56"/>
      <c r="J291" s="53"/>
      <c r="K291" s="56"/>
      <c r="L291" s="56"/>
      <c r="M291" s="56"/>
      <c r="N291" s="59"/>
      <c r="O291" s="59"/>
      <c r="P291" s="59"/>
      <c r="Q291" s="59"/>
      <c r="R291" s="60"/>
      <c r="W291" s="300"/>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52"/>
      <c r="AW291" s="39"/>
      <c r="AX291" s="39"/>
      <c r="AY291" s="39"/>
      <c r="AZ291" s="39"/>
      <c r="BA291" s="39"/>
      <c r="BB291" s="39"/>
      <c r="BC291" s="39"/>
      <c r="BD291" s="39"/>
      <c r="BE291" s="39"/>
      <c r="BF291" s="39"/>
      <c r="BG291" s="39"/>
      <c r="BH291" s="39"/>
      <c r="BI291" s="39"/>
      <c r="BJ291" s="39"/>
      <c r="BK291" s="39"/>
      <c r="BL291" s="39"/>
      <c r="BM291" s="39"/>
      <c r="BN291" s="39"/>
      <c r="BO291" s="39"/>
      <c r="BP291" s="39"/>
      <c r="BQ291" s="39"/>
      <c r="BR291" s="39"/>
      <c r="BS291" s="39"/>
      <c r="BT291" s="39"/>
      <c r="BU291" s="39"/>
      <c r="BV291" s="39"/>
      <c r="BW291" s="39"/>
      <c r="BX291" s="39"/>
      <c r="BY291" s="39"/>
    </row>
    <row r="292" spans="2:77" s="38" customFormat="1" ht="30" customHeight="1">
      <c r="B292" s="54"/>
      <c r="C292" s="55"/>
      <c r="D292" s="53"/>
      <c r="E292" s="56"/>
      <c r="F292" s="57"/>
      <c r="G292" s="57"/>
      <c r="H292" s="58"/>
      <c r="I292" s="56"/>
      <c r="J292" s="53"/>
      <c r="K292" s="56"/>
      <c r="L292" s="56"/>
      <c r="M292" s="56"/>
      <c r="N292" s="59"/>
      <c r="O292" s="59"/>
      <c r="P292" s="59"/>
      <c r="Q292" s="59"/>
      <c r="R292" s="60"/>
      <c r="W292" s="300"/>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52"/>
      <c r="AW292" s="39"/>
      <c r="AX292" s="39"/>
      <c r="AY292" s="39"/>
      <c r="AZ292" s="39"/>
      <c r="BA292" s="39"/>
      <c r="BB292" s="39"/>
      <c r="BC292" s="39"/>
      <c r="BD292" s="39"/>
      <c r="BE292" s="39"/>
      <c r="BF292" s="39"/>
      <c r="BG292" s="39"/>
      <c r="BH292" s="39"/>
      <c r="BI292" s="39"/>
      <c r="BJ292" s="39"/>
      <c r="BK292" s="39"/>
      <c r="BL292" s="39"/>
      <c r="BM292" s="39"/>
      <c r="BN292" s="39"/>
      <c r="BO292" s="39"/>
      <c r="BP292" s="39"/>
      <c r="BQ292" s="39"/>
      <c r="BR292" s="39"/>
      <c r="BS292" s="39"/>
      <c r="BT292" s="39"/>
      <c r="BU292" s="39"/>
      <c r="BV292" s="39"/>
      <c r="BW292" s="39"/>
      <c r="BX292" s="39"/>
      <c r="BY292" s="39"/>
    </row>
    <row r="293" spans="2:77" s="38" customFormat="1" ht="30" customHeight="1">
      <c r="B293" s="54"/>
      <c r="C293" s="55"/>
      <c r="D293" s="53"/>
      <c r="E293" s="56"/>
      <c r="F293" s="57"/>
      <c r="G293" s="57"/>
      <c r="H293" s="58"/>
      <c r="I293" s="56"/>
      <c r="J293" s="53"/>
      <c r="K293" s="56"/>
      <c r="L293" s="56"/>
      <c r="M293" s="56"/>
      <c r="N293" s="59"/>
      <c r="O293" s="59"/>
      <c r="P293" s="59"/>
      <c r="Q293" s="59"/>
      <c r="R293" s="60"/>
      <c r="W293" s="300"/>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52"/>
      <c r="AW293" s="39"/>
      <c r="AX293" s="39"/>
      <c r="AY293" s="39"/>
      <c r="AZ293" s="39"/>
      <c r="BA293" s="39"/>
      <c r="BB293" s="39"/>
      <c r="BC293" s="39"/>
      <c r="BD293" s="39"/>
      <c r="BE293" s="39"/>
      <c r="BF293" s="39"/>
      <c r="BG293" s="39"/>
      <c r="BH293" s="39"/>
      <c r="BI293" s="39"/>
      <c r="BJ293" s="39"/>
      <c r="BK293" s="39"/>
      <c r="BL293" s="39"/>
      <c r="BM293" s="39"/>
      <c r="BN293" s="39"/>
      <c r="BO293" s="39"/>
      <c r="BP293" s="39"/>
      <c r="BQ293" s="39"/>
      <c r="BR293" s="39"/>
      <c r="BS293" s="39"/>
      <c r="BT293" s="39"/>
      <c r="BU293" s="39"/>
      <c r="BV293" s="39"/>
      <c r="BW293" s="39"/>
      <c r="BX293" s="39"/>
      <c r="BY293" s="39"/>
    </row>
    <row r="294" spans="2:77" s="38" customFormat="1" ht="30" customHeight="1">
      <c r="B294" s="54"/>
      <c r="C294" s="55"/>
      <c r="D294" s="53"/>
      <c r="E294" s="56"/>
      <c r="F294" s="57"/>
      <c r="G294" s="57"/>
      <c r="H294" s="58"/>
      <c r="I294" s="56"/>
      <c r="J294" s="53"/>
      <c r="K294" s="56"/>
      <c r="L294" s="56"/>
      <c r="M294" s="56"/>
      <c r="N294" s="59"/>
      <c r="O294" s="59"/>
      <c r="P294" s="59"/>
      <c r="Q294" s="59"/>
      <c r="R294" s="60"/>
      <c r="W294" s="300"/>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52"/>
      <c r="AW294" s="39"/>
      <c r="AX294" s="39"/>
      <c r="AY294" s="39"/>
      <c r="AZ294" s="39"/>
      <c r="BA294" s="39"/>
      <c r="BB294" s="39"/>
      <c r="BC294" s="39"/>
      <c r="BD294" s="39"/>
      <c r="BE294" s="39"/>
      <c r="BF294" s="39"/>
      <c r="BG294" s="39"/>
      <c r="BH294" s="39"/>
      <c r="BI294" s="39"/>
      <c r="BJ294" s="39"/>
      <c r="BK294" s="39"/>
      <c r="BL294" s="39"/>
      <c r="BM294" s="39"/>
      <c r="BN294" s="39"/>
      <c r="BO294" s="39"/>
      <c r="BP294" s="39"/>
      <c r="BQ294" s="39"/>
      <c r="BR294" s="39"/>
      <c r="BS294" s="39"/>
      <c r="BT294" s="39"/>
      <c r="BU294" s="39"/>
      <c r="BV294" s="39"/>
      <c r="BW294" s="39"/>
      <c r="BX294" s="39"/>
      <c r="BY294" s="39"/>
    </row>
    <row r="295" spans="2:77" s="38" customFormat="1" ht="30" customHeight="1">
      <c r="B295" s="54"/>
      <c r="C295" s="55"/>
      <c r="D295" s="53"/>
      <c r="E295" s="56"/>
      <c r="F295" s="57"/>
      <c r="G295" s="57"/>
      <c r="H295" s="58"/>
      <c r="I295" s="56"/>
      <c r="J295" s="53"/>
      <c r="K295" s="56"/>
      <c r="L295" s="56"/>
      <c r="M295" s="56"/>
      <c r="N295" s="59"/>
      <c r="O295" s="59"/>
      <c r="P295" s="59"/>
      <c r="Q295" s="59"/>
      <c r="R295" s="60"/>
      <c r="W295" s="300"/>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52"/>
      <c r="AW295" s="39"/>
      <c r="AX295" s="39"/>
      <c r="AY295" s="39"/>
      <c r="AZ295" s="39"/>
      <c r="BA295" s="39"/>
      <c r="BB295" s="39"/>
      <c r="BC295" s="39"/>
      <c r="BD295" s="39"/>
      <c r="BE295" s="39"/>
      <c r="BF295" s="39"/>
      <c r="BG295" s="39"/>
      <c r="BH295" s="39"/>
      <c r="BI295" s="39"/>
      <c r="BJ295" s="39"/>
      <c r="BK295" s="39"/>
      <c r="BL295" s="39"/>
      <c r="BM295" s="39"/>
      <c r="BN295" s="39"/>
      <c r="BO295" s="39"/>
      <c r="BP295" s="39"/>
      <c r="BQ295" s="39"/>
      <c r="BR295" s="39"/>
      <c r="BS295" s="39"/>
      <c r="BT295" s="39"/>
      <c r="BU295" s="39"/>
      <c r="BV295" s="39"/>
      <c r="BW295" s="39"/>
      <c r="BX295" s="39"/>
      <c r="BY295" s="39"/>
    </row>
    <row r="296" spans="2:77" s="38" customFormat="1" ht="30" customHeight="1">
      <c r="B296" s="54"/>
      <c r="C296" s="55"/>
      <c r="D296" s="53"/>
      <c r="E296" s="56"/>
      <c r="F296" s="57"/>
      <c r="G296" s="57"/>
      <c r="H296" s="58"/>
      <c r="I296" s="56"/>
      <c r="J296" s="53"/>
      <c r="K296" s="56"/>
      <c r="L296" s="56"/>
      <c r="M296" s="56"/>
      <c r="N296" s="59"/>
      <c r="O296" s="59"/>
      <c r="P296" s="59"/>
      <c r="Q296" s="59"/>
      <c r="R296" s="60"/>
      <c r="W296" s="300"/>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52"/>
      <c r="AW296" s="39"/>
      <c r="AX296" s="39"/>
      <c r="AY296" s="39"/>
      <c r="AZ296" s="39"/>
      <c r="BA296" s="39"/>
      <c r="BB296" s="39"/>
      <c r="BC296" s="39"/>
      <c r="BD296" s="39"/>
      <c r="BE296" s="39"/>
      <c r="BF296" s="39"/>
      <c r="BG296" s="39"/>
      <c r="BH296" s="39"/>
      <c r="BI296" s="39"/>
      <c r="BJ296" s="39"/>
      <c r="BK296" s="39"/>
      <c r="BL296" s="39"/>
      <c r="BM296" s="39"/>
      <c r="BN296" s="39"/>
      <c r="BO296" s="39"/>
      <c r="BP296" s="39"/>
      <c r="BQ296" s="39"/>
      <c r="BR296" s="39"/>
      <c r="BS296" s="39"/>
      <c r="BT296" s="39"/>
      <c r="BU296" s="39"/>
      <c r="BV296" s="39"/>
      <c r="BW296" s="39"/>
      <c r="BX296" s="39"/>
      <c r="BY296" s="39"/>
    </row>
    <row r="297" spans="2:77" s="38" customFormat="1" ht="30" customHeight="1">
      <c r="B297" s="54"/>
      <c r="C297" s="55"/>
      <c r="D297" s="53"/>
      <c r="E297" s="56"/>
      <c r="F297" s="57"/>
      <c r="G297" s="57"/>
      <c r="H297" s="58"/>
      <c r="I297" s="56"/>
      <c r="J297" s="53"/>
      <c r="K297" s="56"/>
      <c r="L297" s="56"/>
      <c r="M297" s="56"/>
      <c r="N297" s="59"/>
      <c r="O297" s="59"/>
      <c r="P297" s="59"/>
      <c r="Q297" s="59"/>
      <c r="R297" s="60"/>
      <c r="W297" s="300"/>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52"/>
      <c r="AW297" s="39"/>
      <c r="AX297" s="39"/>
      <c r="AY297" s="39"/>
      <c r="AZ297" s="39"/>
      <c r="BA297" s="39"/>
      <c r="BB297" s="39"/>
      <c r="BC297" s="39"/>
      <c r="BD297" s="39"/>
      <c r="BE297" s="39"/>
      <c r="BF297" s="39"/>
      <c r="BG297" s="39"/>
      <c r="BH297" s="39"/>
      <c r="BI297" s="39"/>
      <c r="BJ297" s="39"/>
      <c r="BK297" s="39"/>
      <c r="BL297" s="39"/>
      <c r="BM297" s="39"/>
      <c r="BN297" s="39"/>
      <c r="BO297" s="39"/>
      <c r="BP297" s="39"/>
      <c r="BQ297" s="39"/>
      <c r="BR297" s="39"/>
      <c r="BS297" s="39"/>
      <c r="BT297" s="39"/>
      <c r="BU297" s="39"/>
      <c r="BV297" s="39"/>
      <c r="BW297" s="39"/>
      <c r="BX297" s="39"/>
      <c r="BY297" s="39"/>
    </row>
    <row r="298" spans="2:77" s="38" customFormat="1" ht="30" customHeight="1">
      <c r="B298" s="54"/>
      <c r="C298" s="55"/>
      <c r="D298" s="53"/>
      <c r="E298" s="56"/>
      <c r="F298" s="57"/>
      <c r="G298" s="57"/>
      <c r="H298" s="58"/>
      <c r="I298" s="56"/>
      <c r="J298" s="53"/>
      <c r="K298" s="56"/>
      <c r="L298" s="56"/>
      <c r="M298" s="56"/>
      <c r="N298" s="59"/>
      <c r="O298" s="59"/>
      <c r="P298" s="59"/>
      <c r="Q298" s="59"/>
      <c r="R298" s="60"/>
      <c r="W298" s="300"/>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52"/>
      <c r="AW298" s="39"/>
      <c r="AX298" s="39"/>
      <c r="AY298" s="39"/>
      <c r="AZ298" s="39"/>
      <c r="BA298" s="39"/>
      <c r="BB298" s="39"/>
      <c r="BC298" s="39"/>
      <c r="BD298" s="39"/>
      <c r="BE298" s="39"/>
      <c r="BF298" s="39"/>
      <c r="BG298" s="39"/>
      <c r="BH298" s="39"/>
      <c r="BI298" s="39"/>
      <c r="BJ298" s="39"/>
      <c r="BK298" s="39"/>
      <c r="BL298" s="39"/>
      <c r="BM298" s="39"/>
      <c r="BN298" s="39"/>
      <c r="BO298" s="39"/>
      <c r="BP298" s="39"/>
      <c r="BQ298" s="39"/>
      <c r="BR298" s="39"/>
      <c r="BS298" s="39"/>
      <c r="BT298" s="39"/>
      <c r="BU298" s="39"/>
      <c r="BV298" s="39"/>
      <c r="BW298" s="39"/>
      <c r="BX298" s="39"/>
      <c r="BY298" s="39"/>
    </row>
    <row r="299" spans="2:77" s="38" customFormat="1" ht="30" customHeight="1">
      <c r="B299" s="54"/>
      <c r="C299" s="55"/>
      <c r="D299" s="53"/>
      <c r="E299" s="56"/>
      <c r="F299" s="57"/>
      <c r="G299" s="57"/>
      <c r="H299" s="58"/>
      <c r="I299" s="56"/>
      <c r="J299" s="53"/>
      <c r="K299" s="56"/>
      <c r="L299" s="56"/>
      <c r="M299" s="56"/>
      <c r="N299" s="59"/>
      <c r="O299" s="59"/>
      <c r="P299" s="59"/>
      <c r="Q299" s="59"/>
      <c r="R299" s="60"/>
      <c r="W299" s="300"/>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52"/>
      <c r="AW299" s="39"/>
      <c r="AX299" s="39"/>
      <c r="AY299" s="39"/>
      <c r="AZ299" s="39"/>
      <c r="BA299" s="39"/>
      <c r="BB299" s="39"/>
      <c r="BC299" s="39"/>
      <c r="BD299" s="39"/>
      <c r="BE299" s="39"/>
      <c r="BF299" s="39"/>
      <c r="BG299" s="39"/>
      <c r="BH299" s="39"/>
      <c r="BI299" s="39"/>
      <c r="BJ299" s="39"/>
      <c r="BK299" s="39"/>
      <c r="BL299" s="39"/>
      <c r="BM299" s="39"/>
      <c r="BN299" s="39"/>
      <c r="BO299" s="39"/>
      <c r="BP299" s="39"/>
      <c r="BQ299" s="39"/>
      <c r="BR299" s="39"/>
      <c r="BS299" s="39"/>
      <c r="BT299" s="39"/>
      <c r="BU299" s="39"/>
      <c r="BV299" s="39"/>
      <c r="BW299" s="39"/>
      <c r="BX299" s="39"/>
      <c r="BY299" s="39"/>
    </row>
    <row r="300" spans="2:77" s="38" customFormat="1" ht="30" customHeight="1">
      <c r="B300" s="54"/>
      <c r="C300" s="55"/>
      <c r="D300" s="53"/>
      <c r="E300" s="56"/>
      <c r="F300" s="57"/>
      <c r="G300" s="57"/>
      <c r="H300" s="58"/>
      <c r="I300" s="56"/>
      <c r="J300" s="53"/>
      <c r="K300" s="56"/>
      <c r="L300" s="56"/>
      <c r="M300" s="56"/>
      <c r="N300" s="59"/>
      <c r="O300" s="59"/>
      <c r="P300" s="59"/>
      <c r="Q300" s="59"/>
      <c r="R300" s="60"/>
      <c r="W300" s="300"/>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52"/>
      <c r="AW300" s="39"/>
      <c r="AX300" s="39"/>
      <c r="AY300" s="39"/>
      <c r="AZ300" s="39"/>
      <c r="BA300" s="39"/>
      <c r="BB300" s="39"/>
      <c r="BC300" s="39"/>
      <c r="BD300" s="39"/>
      <c r="BE300" s="39"/>
      <c r="BF300" s="39"/>
      <c r="BG300" s="39"/>
      <c r="BH300" s="39"/>
      <c r="BI300" s="39"/>
      <c r="BJ300" s="39"/>
      <c r="BK300" s="39"/>
      <c r="BL300" s="39"/>
      <c r="BM300" s="39"/>
      <c r="BN300" s="39"/>
      <c r="BO300" s="39"/>
      <c r="BP300" s="39"/>
      <c r="BQ300" s="39"/>
      <c r="BR300" s="39"/>
      <c r="BS300" s="39"/>
      <c r="BT300" s="39"/>
      <c r="BU300" s="39"/>
      <c r="BV300" s="39"/>
      <c r="BW300" s="39"/>
      <c r="BX300" s="39"/>
      <c r="BY300" s="39"/>
    </row>
    <row r="301" spans="2:77" s="38" customFormat="1" ht="30" customHeight="1">
      <c r="B301" s="54"/>
      <c r="C301" s="55"/>
      <c r="D301" s="53"/>
      <c r="E301" s="56"/>
      <c r="F301" s="57"/>
      <c r="G301" s="57"/>
      <c r="H301" s="58"/>
      <c r="I301" s="56"/>
      <c r="J301" s="53"/>
      <c r="K301" s="56"/>
      <c r="L301" s="56"/>
      <c r="M301" s="56"/>
      <c r="N301" s="59"/>
      <c r="O301" s="59"/>
      <c r="P301" s="59"/>
      <c r="Q301" s="59"/>
      <c r="R301" s="60"/>
      <c r="W301" s="300"/>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52"/>
      <c r="AW301" s="39"/>
      <c r="AX301" s="39"/>
      <c r="AY301" s="39"/>
      <c r="AZ301" s="39"/>
      <c r="BA301" s="39"/>
      <c r="BB301" s="39"/>
      <c r="BC301" s="39"/>
      <c r="BD301" s="39"/>
      <c r="BE301" s="39"/>
      <c r="BF301" s="39"/>
      <c r="BG301" s="39"/>
      <c r="BH301" s="39"/>
      <c r="BI301" s="39"/>
      <c r="BJ301" s="39"/>
      <c r="BK301" s="39"/>
      <c r="BL301" s="39"/>
      <c r="BM301" s="39"/>
      <c r="BN301" s="39"/>
      <c r="BO301" s="39"/>
      <c r="BP301" s="39"/>
      <c r="BQ301" s="39"/>
      <c r="BR301" s="39"/>
      <c r="BS301" s="39"/>
      <c r="BT301" s="39"/>
      <c r="BU301" s="39"/>
      <c r="BV301" s="39"/>
      <c r="BW301" s="39"/>
      <c r="BX301" s="39"/>
      <c r="BY301" s="39"/>
    </row>
    <row r="302" spans="2:77" s="38" customFormat="1" ht="30" customHeight="1">
      <c r="B302" s="54"/>
      <c r="C302" s="55"/>
      <c r="D302" s="53"/>
      <c r="E302" s="56"/>
      <c r="F302" s="57"/>
      <c r="G302" s="57"/>
      <c r="H302" s="58"/>
      <c r="I302" s="56"/>
      <c r="J302" s="53"/>
      <c r="K302" s="56"/>
      <c r="L302" s="56"/>
      <c r="M302" s="56"/>
      <c r="N302" s="59"/>
      <c r="O302" s="59"/>
      <c r="P302" s="59"/>
      <c r="Q302" s="59"/>
      <c r="R302" s="60"/>
      <c r="W302" s="300"/>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52"/>
      <c r="AW302" s="39"/>
      <c r="AX302" s="39"/>
      <c r="AY302" s="39"/>
      <c r="AZ302" s="39"/>
      <c r="BA302" s="39"/>
      <c r="BB302" s="39"/>
      <c r="BC302" s="39"/>
      <c r="BD302" s="39"/>
      <c r="BE302" s="39"/>
      <c r="BF302" s="39"/>
      <c r="BG302" s="39"/>
      <c r="BH302" s="39"/>
      <c r="BI302" s="39"/>
      <c r="BJ302" s="39"/>
      <c r="BK302" s="39"/>
      <c r="BL302" s="39"/>
      <c r="BM302" s="39"/>
      <c r="BN302" s="39"/>
      <c r="BO302" s="39"/>
      <c r="BP302" s="39"/>
      <c r="BQ302" s="39"/>
      <c r="BR302" s="39"/>
      <c r="BS302" s="39"/>
      <c r="BT302" s="39"/>
      <c r="BU302" s="39"/>
      <c r="BV302" s="39"/>
      <c r="BW302" s="39"/>
      <c r="BX302" s="39"/>
      <c r="BY302" s="39"/>
    </row>
    <row r="303" spans="2:77" s="38" customFormat="1" ht="30" customHeight="1">
      <c r="B303" s="54"/>
      <c r="C303" s="55"/>
      <c r="D303" s="53"/>
      <c r="E303" s="56"/>
      <c r="F303" s="57"/>
      <c r="G303" s="57"/>
      <c r="H303" s="58"/>
      <c r="I303" s="56"/>
      <c r="J303" s="53"/>
      <c r="K303" s="56"/>
      <c r="L303" s="56"/>
      <c r="M303" s="56"/>
      <c r="N303" s="59"/>
      <c r="O303" s="59"/>
      <c r="P303" s="59"/>
      <c r="Q303" s="59"/>
      <c r="R303" s="60"/>
      <c r="W303" s="300"/>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52"/>
      <c r="AW303" s="39"/>
      <c r="AX303" s="39"/>
      <c r="AY303" s="39"/>
      <c r="AZ303" s="39"/>
      <c r="BA303" s="39"/>
      <c r="BB303" s="39"/>
      <c r="BC303" s="39"/>
      <c r="BD303" s="39"/>
      <c r="BE303" s="39"/>
      <c r="BF303" s="39"/>
      <c r="BG303" s="39"/>
      <c r="BH303" s="39"/>
      <c r="BI303" s="39"/>
      <c r="BJ303" s="39"/>
      <c r="BK303" s="39"/>
      <c r="BL303" s="39"/>
      <c r="BM303" s="39"/>
      <c r="BN303" s="39"/>
      <c r="BO303" s="39"/>
      <c r="BP303" s="39"/>
      <c r="BQ303" s="39"/>
      <c r="BR303" s="39"/>
      <c r="BS303" s="39"/>
      <c r="BT303" s="39"/>
      <c r="BU303" s="39"/>
      <c r="BV303" s="39"/>
      <c r="BW303" s="39"/>
      <c r="BX303" s="39"/>
      <c r="BY303" s="39"/>
    </row>
    <row r="304" spans="2:77" s="38" customFormat="1" ht="30" customHeight="1">
      <c r="B304" s="54"/>
      <c r="C304" s="55"/>
      <c r="D304" s="53"/>
      <c r="E304" s="56"/>
      <c r="F304" s="57"/>
      <c r="G304" s="57"/>
      <c r="H304" s="58"/>
      <c r="I304" s="56"/>
      <c r="J304" s="53"/>
      <c r="K304" s="56"/>
      <c r="L304" s="56"/>
      <c r="M304" s="56"/>
      <c r="N304" s="59"/>
      <c r="O304" s="59"/>
      <c r="P304" s="59"/>
      <c r="Q304" s="59"/>
      <c r="R304" s="60"/>
      <c r="W304" s="300"/>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52"/>
      <c r="AW304" s="39"/>
      <c r="AX304" s="39"/>
      <c r="AY304" s="39"/>
      <c r="AZ304" s="39"/>
      <c r="BA304" s="39"/>
      <c r="BB304" s="39"/>
      <c r="BC304" s="39"/>
      <c r="BD304" s="39"/>
      <c r="BE304" s="39"/>
      <c r="BF304" s="39"/>
      <c r="BG304" s="39"/>
      <c r="BH304" s="39"/>
      <c r="BI304" s="39"/>
      <c r="BJ304" s="39"/>
      <c r="BK304" s="39"/>
      <c r="BL304" s="39"/>
      <c r="BM304" s="39"/>
      <c r="BN304" s="39"/>
      <c r="BO304" s="39"/>
      <c r="BP304" s="39"/>
      <c r="BQ304" s="39"/>
      <c r="BR304" s="39"/>
      <c r="BS304" s="39"/>
      <c r="BT304" s="39"/>
      <c r="BU304" s="39"/>
      <c r="BV304" s="39"/>
      <c r="BW304" s="39"/>
      <c r="BX304" s="39"/>
      <c r="BY304" s="39"/>
    </row>
    <row r="305" spans="2:77" s="38" customFormat="1" ht="30" customHeight="1">
      <c r="B305" s="54"/>
      <c r="C305" s="55"/>
      <c r="D305" s="53"/>
      <c r="E305" s="56"/>
      <c r="F305" s="57"/>
      <c r="G305" s="57"/>
      <c r="H305" s="58"/>
      <c r="I305" s="56"/>
      <c r="J305" s="53"/>
      <c r="K305" s="56"/>
      <c r="L305" s="56"/>
      <c r="M305" s="56"/>
      <c r="N305" s="59"/>
      <c r="O305" s="59"/>
      <c r="P305" s="59"/>
      <c r="Q305" s="59"/>
      <c r="R305" s="60"/>
      <c r="W305" s="300"/>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52"/>
      <c r="AW305" s="39"/>
      <c r="AX305" s="39"/>
      <c r="AY305" s="39"/>
      <c r="AZ305" s="39"/>
      <c r="BA305" s="39"/>
      <c r="BB305" s="39"/>
      <c r="BC305" s="39"/>
      <c r="BD305" s="39"/>
      <c r="BE305" s="39"/>
      <c r="BF305" s="39"/>
      <c r="BG305" s="39"/>
      <c r="BH305" s="39"/>
      <c r="BI305" s="39"/>
      <c r="BJ305" s="39"/>
      <c r="BK305" s="39"/>
      <c r="BL305" s="39"/>
      <c r="BM305" s="39"/>
      <c r="BN305" s="39"/>
      <c r="BO305" s="39"/>
      <c r="BP305" s="39"/>
      <c r="BQ305" s="39"/>
      <c r="BR305" s="39"/>
      <c r="BS305" s="39"/>
      <c r="BT305" s="39"/>
      <c r="BU305" s="39"/>
      <c r="BV305" s="39"/>
      <c r="BW305" s="39"/>
      <c r="BX305" s="39"/>
      <c r="BY305" s="39"/>
    </row>
    <row r="306" spans="2:77" s="38" customFormat="1" ht="30" customHeight="1">
      <c r="B306" s="54"/>
      <c r="C306" s="55"/>
      <c r="D306" s="53"/>
      <c r="E306" s="56"/>
      <c r="F306" s="57"/>
      <c r="G306" s="57"/>
      <c r="H306" s="58"/>
      <c r="I306" s="56"/>
      <c r="J306" s="53"/>
      <c r="K306" s="56"/>
      <c r="L306" s="56"/>
      <c r="M306" s="56"/>
      <c r="N306" s="59"/>
      <c r="O306" s="59"/>
      <c r="P306" s="59"/>
      <c r="Q306" s="59"/>
      <c r="R306" s="60"/>
      <c r="W306" s="300"/>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52"/>
      <c r="AW306" s="39"/>
      <c r="AX306" s="39"/>
      <c r="AY306" s="39"/>
      <c r="AZ306" s="39"/>
      <c r="BA306" s="39"/>
      <c r="BB306" s="39"/>
      <c r="BC306" s="39"/>
      <c r="BD306" s="39"/>
      <c r="BE306" s="39"/>
      <c r="BF306" s="39"/>
      <c r="BG306" s="39"/>
      <c r="BH306" s="39"/>
      <c r="BI306" s="39"/>
      <c r="BJ306" s="39"/>
      <c r="BK306" s="39"/>
      <c r="BL306" s="39"/>
      <c r="BM306" s="39"/>
      <c r="BN306" s="39"/>
      <c r="BO306" s="39"/>
      <c r="BP306" s="39"/>
      <c r="BQ306" s="39"/>
      <c r="BR306" s="39"/>
      <c r="BS306" s="39"/>
      <c r="BT306" s="39"/>
      <c r="BU306" s="39"/>
      <c r="BV306" s="39"/>
      <c r="BW306" s="39"/>
      <c r="BX306" s="39"/>
      <c r="BY306" s="39"/>
    </row>
    <row r="307" spans="2:77" s="38" customFormat="1" ht="30" customHeight="1">
      <c r="B307" s="54"/>
      <c r="C307" s="55"/>
      <c r="D307" s="53"/>
      <c r="E307" s="56"/>
      <c r="F307" s="57"/>
      <c r="G307" s="57"/>
      <c r="H307" s="58"/>
      <c r="I307" s="56"/>
      <c r="J307" s="53"/>
      <c r="K307" s="56"/>
      <c r="L307" s="56"/>
      <c r="M307" s="56"/>
      <c r="N307" s="59"/>
      <c r="O307" s="59"/>
      <c r="P307" s="59"/>
      <c r="Q307" s="59"/>
      <c r="R307" s="60"/>
      <c r="W307" s="300"/>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52"/>
      <c r="AW307" s="39"/>
      <c r="AX307" s="39"/>
      <c r="AY307" s="39"/>
      <c r="AZ307" s="39"/>
      <c r="BA307" s="39"/>
      <c r="BB307" s="39"/>
      <c r="BC307" s="39"/>
      <c r="BD307" s="39"/>
      <c r="BE307" s="39"/>
      <c r="BF307" s="39"/>
      <c r="BG307" s="39"/>
      <c r="BH307" s="39"/>
      <c r="BI307" s="39"/>
      <c r="BJ307" s="39"/>
      <c r="BK307" s="39"/>
      <c r="BL307" s="39"/>
      <c r="BM307" s="39"/>
      <c r="BN307" s="39"/>
      <c r="BO307" s="39"/>
      <c r="BP307" s="39"/>
      <c r="BQ307" s="39"/>
      <c r="BR307" s="39"/>
      <c r="BS307" s="39"/>
      <c r="BT307" s="39"/>
      <c r="BU307" s="39"/>
      <c r="BV307" s="39"/>
      <c r="BW307" s="39"/>
      <c r="BX307" s="39"/>
      <c r="BY307" s="39"/>
    </row>
    <row r="308" spans="2:77" s="38" customFormat="1" ht="30" customHeight="1">
      <c r="B308" s="54"/>
      <c r="C308" s="55"/>
      <c r="D308" s="53"/>
      <c r="E308" s="56"/>
      <c r="F308" s="57"/>
      <c r="G308" s="57"/>
      <c r="H308" s="58"/>
      <c r="I308" s="56"/>
      <c r="J308" s="53"/>
      <c r="K308" s="56"/>
      <c r="L308" s="56"/>
      <c r="M308" s="56"/>
      <c r="N308" s="59"/>
      <c r="O308" s="59"/>
      <c r="P308" s="59"/>
      <c r="Q308" s="59"/>
      <c r="R308" s="60"/>
      <c r="W308" s="300"/>
      <c r="X308" s="39"/>
      <c r="Y308" s="39"/>
      <c r="Z308" s="39"/>
      <c r="AA308" s="39"/>
      <c r="AB308" s="39"/>
      <c r="AC308" s="39"/>
      <c r="AD308" s="39"/>
      <c r="AE308" s="39"/>
      <c r="AF308" s="39"/>
      <c r="AG308" s="39"/>
      <c r="AH308" s="39"/>
      <c r="AI308" s="39"/>
      <c r="AJ308" s="39"/>
      <c r="AK308" s="39"/>
      <c r="AL308" s="39"/>
      <c r="AM308" s="39"/>
      <c r="AN308" s="39"/>
      <c r="AO308" s="39"/>
      <c r="AP308" s="39"/>
      <c r="AQ308" s="39"/>
      <c r="AR308" s="39"/>
      <c r="AS308" s="39"/>
      <c r="AT308" s="39"/>
      <c r="AU308" s="39"/>
      <c r="AV308" s="52"/>
      <c r="AW308" s="39"/>
      <c r="AX308" s="39"/>
      <c r="AY308" s="39"/>
      <c r="AZ308" s="39"/>
      <c r="BA308" s="39"/>
      <c r="BB308" s="39"/>
      <c r="BC308" s="39"/>
      <c r="BD308" s="39"/>
      <c r="BE308" s="39"/>
      <c r="BF308" s="39"/>
      <c r="BG308" s="39"/>
      <c r="BH308" s="39"/>
      <c r="BI308" s="39"/>
      <c r="BJ308" s="39"/>
      <c r="BK308" s="39"/>
      <c r="BL308" s="39"/>
      <c r="BM308" s="39"/>
      <c r="BN308" s="39"/>
      <c r="BO308" s="39"/>
      <c r="BP308" s="39"/>
      <c r="BQ308" s="39"/>
      <c r="BR308" s="39"/>
      <c r="BS308" s="39"/>
      <c r="BT308" s="39"/>
      <c r="BU308" s="39"/>
      <c r="BV308" s="39"/>
      <c r="BW308" s="39"/>
      <c r="BX308" s="39"/>
      <c r="BY308" s="39"/>
    </row>
    <row r="309" spans="2:77" s="38" customFormat="1" ht="30" customHeight="1">
      <c r="B309" s="54"/>
      <c r="C309" s="55"/>
      <c r="D309" s="53"/>
      <c r="E309" s="56"/>
      <c r="F309" s="57"/>
      <c r="G309" s="57"/>
      <c r="H309" s="58"/>
      <c r="I309" s="56"/>
      <c r="J309" s="53"/>
      <c r="K309" s="56"/>
      <c r="L309" s="56"/>
      <c r="M309" s="56"/>
      <c r="N309" s="59"/>
      <c r="O309" s="59"/>
      <c r="P309" s="59"/>
      <c r="Q309" s="59"/>
      <c r="R309" s="60"/>
      <c r="W309" s="300"/>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52"/>
      <c r="AW309" s="39"/>
      <c r="AX309" s="39"/>
      <c r="AY309" s="39"/>
      <c r="AZ309" s="39"/>
      <c r="BA309" s="39"/>
      <c r="BB309" s="39"/>
      <c r="BC309" s="39"/>
      <c r="BD309" s="39"/>
      <c r="BE309" s="39"/>
      <c r="BF309" s="39"/>
      <c r="BG309" s="39"/>
      <c r="BH309" s="39"/>
      <c r="BI309" s="39"/>
      <c r="BJ309" s="39"/>
      <c r="BK309" s="39"/>
      <c r="BL309" s="39"/>
      <c r="BM309" s="39"/>
      <c r="BN309" s="39"/>
      <c r="BO309" s="39"/>
      <c r="BP309" s="39"/>
      <c r="BQ309" s="39"/>
      <c r="BR309" s="39"/>
      <c r="BS309" s="39"/>
      <c r="BT309" s="39"/>
      <c r="BU309" s="39"/>
      <c r="BV309" s="39"/>
      <c r="BW309" s="39"/>
      <c r="BX309" s="39"/>
      <c r="BY309" s="39"/>
    </row>
    <row r="310" spans="2:77" s="38" customFormat="1" ht="30" customHeight="1">
      <c r="B310" s="54"/>
      <c r="C310" s="55"/>
      <c r="D310" s="53"/>
      <c r="E310" s="56"/>
      <c r="F310" s="57"/>
      <c r="G310" s="57"/>
      <c r="H310" s="58"/>
      <c r="I310" s="56"/>
      <c r="J310" s="53"/>
      <c r="K310" s="56"/>
      <c r="L310" s="56"/>
      <c r="M310" s="56"/>
      <c r="N310" s="59"/>
      <c r="O310" s="59"/>
      <c r="P310" s="59"/>
      <c r="Q310" s="59"/>
      <c r="R310" s="60"/>
      <c r="W310" s="300"/>
      <c r="X310" s="39"/>
      <c r="Y310" s="39"/>
      <c r="Z310" s="39"/>
      <c r="AA310" s="39"/>
      <c r="AB310" s="39"/>
      <c r="AC310" s="39"/>
      <c r="AD310" s="39"/>
      <c r="AE310" s="39"/>
      <c r="AF310" s="39"/>
      <c r="AG310" s="39"/>
      <c r="AH310" s="39"/>
      <c r="AI310" s="39"/>
      <c r="AJ310" s="39"/>
      <c r="AK310" s="39"/>
      <c r="AL310" s="39"/>
      <c r="AM310" s="39"/>
      <c r="AN310" s="39"/>
      <c r="AO310" s="39"/>
      <c r="AP310" s="39"/>
      <c r="AQ310" s="39"/>
      <c r="AR310" s="39"/>
      <c r="AS310" s="39"/>
      <c r="AT310" s="39"/>
      <c r="AU310" s="39"/>
      <c r="AV310" s="52"/>
      <c r="AW310" s="39"/>
      <c r="AX310" s="39"/>
      <c r="AY310" s="39"/>
      <c r="AZ310" s="39"/>
      <c r="BA310" s="39"/>
      <c r="BB310" s="39"/>
      <c r="BC310" s="39"/>
      <c r="BD310" s="39"/>
      <c r="BE310" s="39"/>
      <c r="BF310" s="39"/>
      <c r="BG310" s="39"/>
      <c r="BH310" s="39"/>
      <c r="BI310" s="39"/>
      <c r="BJ310" s="39"/>
      <c r="BK310" s="39"/>
      <c r="BL310" s="39"/>
      <c r="BM310" s="39"/>
      <c r="BN310" s="39"/>
      <c r="BO310" s="39"/>
      <c r="BP310" s="39"/>
      <c r="BQ310" s="39"/>
      <c r="BR310" s="39"/>
      <c r="BS310" s="39"/>
      <c r="BT310" s="39"/>
      <c r="BU310" s="39"/>
      <c r="BV310" s="39"/>
      <c r="BW310" s="39"/>
      <c r="BX310" s="39"/>
      <c r="BY310" s="39"/>
    </row>
    <row r="311" spans="2:77" s="38" customFormat="1" ht="30" customHeight="1">
      <c r="B311" s="54"/>
      <c r="C311" s="55"/>
      <c r="D311" s="53"/>
      <c r="E311" s="56"/>
      <c r="F311" s="57"/>
      <c r="G311" s="57"/>
      <c r="H311" s="58"/>
      <c r="I311" s="56"/>
      <c r="J311" s="53"/>
      <c r="K311" s="56"/>
      <c r="L311" s="56"/>
      <c r="M311" s="56"/>
      <c r="N311" s="59"/>
      <c r="O311" s="59"/>
      <c r="P311" s="59"/>
      <c r="Q311" s="59"/>
      <c r="R311" s="60"/>
      <c r="W311" s="300"/>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52"/>
      <c r="AW311" s="39"/>
      <c r="AX311" s="39"/>
      <c r="AY311" s="39"/>
      <c r="AZ311" s="39"/>
      <c r="BA311" s="39"/>
      <c r="BB311" s="39"/>
      <c r="BC311" s="39"/>
      <c r="BD311" s="39"/>
      <c r="BE311" s="39"/>
      <c r="BF311" s="39"/>
      <c r="BG311" s="39"/>
      <c r="BH311" s="39"/>
      <c r="BI311" s="39"/>
      <c r="BJ311" s="39"/>
      <c r="BK311" s="39"/>
      <c r="BL311" s="39"/>
      <c r="BM311" s="39"/>
      <c r="BN311" s="39"/>
      <c r="BO311" s="39"/>
      <c r="BP311" s="39"/>
      <c r="BQ311" s="39"/>
      <c r="BR311" s="39"/>
      <c r="BS311" s="39"/>
      <c r="BT311" s="39"/>
      <c r="BU311" s="39"/>
      <c r="BV311" s="39"/>
      <c r="BW311" s="39"/>
      <c r="BX311" s="39"/>
      <c r="BY311" s="39"/>
    </row>
    <row r="312" spans="2:77" s="38" customFormat="1" ht="30" customHeight="1">
      <c r="B312" s="54"/>
      <c r="C312" s="55"/>
      <c r="D312" s="53"/>
      <c r="E312" s="56"/>
      <c r="F312" s="57"/>
      <c r="G312" s="57"/>
      <c r="H312" s="58"/>
      <c r="I312" s="56"/>
      <c r="J312" s="53"/>
      <c r="K312" s="56"/>
      <c r="L312" s="56"/>
      <c r="M312" s="56"/>
      <c r="N312" s="59"/>
      <c r="O312" s="59"/>
      <c r="P312" s="59"/>
      <c r="Q312" s="59"/>
      <c r="R312" s="60"/>
      <c r="W312" s="300"/>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52"/>
      <c r="AW312" s="39"/>
      <c r="AX312" s="39"/>
      <c r="AY312" s="39"/>
      <c r="AZ312" s="39"/>
      <c r="BA312" s="39"/>
      <c r="BB312" s="39"/>
      <c r="BC312" s="39"/>
      <c r="BD312" s="39"/>
      <c r="BE312" s="39"/>
      <c r="BF312" s="39"/>
      <c r="BG312" s="39"/>
      <c r="BH312" s="39"/>
      <c r="BI312" s="39"/>
      <c r="BJ312" s="39"/>
      <c r="BK312" s="39"/>
      <c r="BL312" s="39"/>
      <c r="BM312" s="39"/>
      <c r="BN312" s="39"/>
      <c r="BO312" s="39"/>
      <c r="BP312" s="39"/>
      <c r="BQ312" s="39"/>
      <c r="BR312" s="39"/>
      <c r="BS312" s="39"/>
      <c r="BT312" s="39"/>
      <c r="BU312" s="39"/>
      <c r="BV312" s="39"/>
      <c r="BW312" s="39"/>
      <c r="BX312" s="39"/>
      <c r="BY312" s="39"/>
    </row>
    <row r="313" spans="2:77" s="38" customFormat="1" ht="30" customHeight="1">
      <c r="B313" s="54"/>
      <c r="C313" s="55"/>
      <c r="D313" s="53"/>
      <c r="E313" s="56"/>
      <c r="F313" s="57"/>
      <c r="G313" s="57"/>
      <c r="H313" s="58"/>
      <c r="I313" s="56"/>
      <c r="J313" s="53"/>
      <c r="K313" s="56"/>
      <c r="L313" s="56"/>
      <c r="M313" s="56"/>
      <c r="N313" s="59"/>
      <c r="O313" s="59"/>
      <c r="P313" s="59"/>
      <c r="Q313" s="59"/>
      <c r="R313" s="60"/>
      <c r="W313" s="300"/>
      <c r="X313" s="39"/>
      <c r="Y313" s="39"/>
      <c r="Z313" s="39"/>
      <c r="AA313" s="39"/>
      <c r="AB313" s="39"/>
      <c r="AC313" s="39"/>
      <c r="AD313" s="39"/>
      <c r="AE313" s="39"/>
      <c r="AF313" s="39"/>
      <c r="AG313" s="39"/>
      <c r="AH313" s="39"/>
      <c r="AI313" s="39"/>
      <c r="AJ313" s="39"/>
      <c r="AK313" s="39"/>
      <c r="AL313" s="39"/>
      <c r="AM313" s="39"/>
      <c r="AN313" s="39"/>
      <c r="AO313" s="39"/>
      <c r="AP313" s="39"/>
      <c r="AQ313" s="39"/>
      <c r="AR313" s="39"/>
      <c r="AS313" s="39"/>
      <c r="AT313" s="39"/>
      <c r="AU313" s="39"/>
      <c r="AV313" s="52"/>
      <c r="AW313" s="39"/>
      <c r="AX313" s="39"/>
      <c r="AY313" s="39"/>
      <c r="AZ313" s="39"/>
      <c r="BA313" s="39"/>
      <c r="BB313" s="39"/>
      <c r="BC313" s="39"/>
      <c r="BD313" s="39"/>
      <c r="BE313" s="39"/>
      <c r="BF313" s="39"/>
      <c r="BG313" s="39"/>
      <c r="BH313" s="39"/>
      <c r="BI313" s="39"/>
      <c r="BJ313" s="39"/>
      <c r="BK313" s="39"/>
      <c r="BL313" s="39"/>
      <c r="BM313" s="39"/>
      <c r="BN313" s="39"/>
      <c r="BO313" s="39"/>
      <c r="BP313" s="39"/>
      <c r="BQ313" s="39"/>
      <c r="BR313" s="39"/>
      <c r="BS313" s="39"/>
      <c r="BT313" s="39"/>
      <c r="BU313" s="39"/>
      <c r="BV313" s="39"/>
      <c r="BW313" s="39"/>
      <c r="BX313" s="39"/>
      <c r="BY313" s="39"/>
    </row>
    <row r="314" spans="2:77" s="38" customFormat="1" ht="30" customHeight="1">
      <c r="B314" s="54"/>
      <c r="C314" s="55"/>
      <c r="D314" s="53"/>
      <c r="E314" s="56"/>
      <c r="F314" s="57"/>
      <c r="G314" s="57"/>
      <c r="H314" s="58"/>
      <c r="I314" s="56"/>
      <c r="J314" s="53"/>
      <c r="K314" s="56"/>
      <c r="L314" s="56"/>
      <c r="M314" s="56"/>
      <c r="N314" s="59"/>
      <c r="O314" s="59"/>
      <c r="P314" s="59"/>
      <c r="Q314" s="59"/>
      <c r="R314" s="60"/>
      <c r="W314" s="300"/>
      <c r="X314" s="39"/>
      <c r="Y314" s="39"/>
      <c r="Z314" s="39"/>
      <c r="AA314" s="39"/>
      <c r="AB314" s="39"/>
      <c r="AC314" s="39"/>
      <c r="AD314" s="39"/>
      <c r="AE314" s="39"/>
      <c r="AF314" s="39"/>
      <c r="AG314" s="39"/>
      <c r="AH314" s="39"/>
      <c r="AI314" s="39"/>
      <c r="AJ314" s="39"/>
      <c r="AK314" s="39"/>
      <c r="AL314" s="39"/>
      <c r="AM314" s="39"/>
      <c r="AN314" s="39"/>
      <c r="AO314" s="39"/>
      <c r="AP314" s="39"/>
      <c r="AQ314" s="39"/>
      <c r="AR314" s="39"/>
      <c r="AS314" s="39"/>
      <c r="AT314" s="39"/>
      <c r="AU314" s="39"/>
      <c r="AV314" s="52"/>
      <c r="AW314" s="39"/>
      <c r="AX314" s="39"/>
      <c r="AY314" s="39"/>
      <c r="AZ314" s="39"/>
      <c r="BA314" s="39"/>
      <c r="BB314" s="39"/>
      <c r="BC314" s="39"/>
      <c r="BD314" s="39"/>
      <c r="BE314" s="39"/>
      <c r="BF314" s="39"/>
      <c r="BG314" s="39"/>
      <c r="BH314" s="39"/>
      <c r="BI314" s="39"/>
      <c r="BJ314" s="39"/>
      <c r="BK314" s="39"/>
      <c r="BL314" s="39"/>
      <c r="BM314" s="39"/>
      <c r="BN314" s="39"/>
      <c r="BO314" s="39"/>
      <c r="BP314" s="39"/>
      <c r="BQ314" s="39"/>
      <c r="BR314" s="39"/>
      <c r="BS314" s="39"/>
      <c r="BT314" s="39"/>
      <c r="BU314" s="39"/>
      <c r="BV314" s="39"/>
      <c r="BW314" s="39"/>
      <c r="BX314" s="39"/>
      <c r="BY314" s="39"/>
    </row>
    <row r="315" spans="2:77" s="38" customFormat="1" ht="30" customHeight="1">
      <c r="B315" s="54"/>
      <c r="C315" s="55"/>
      <c r="D315" s="53"/>
      <c r="E315" s="56"/>
      <c r="F315" s="57"/>
      <c r="G315" s="57"/>
      <c r="H315" s="58"/>
      <c r="I315" s="56"/>
      <c r="J315" s="53"/>
      <c r="K315" s="56"/>
      <c r="L315" s="56"/>
      <c r="M315" s="56"/>
      <c r="N315" s="59"/>
      <c r="O315" s="59"/>
      <c r="P315" s="59"/>
      <c r="Q315" s="59"/>
      <c r="R315" s="60"/>
      <c r="W315" s="300"/>
      <c r="X315" s="39"/>
      <c r="Y315" s="39"/>
      <c r="Z315" s="39"/>
      <c r="AA315" s="39"/>
      <c r="AB315" s="39"/>
      <c r="AC315" s="39"/>
      <c r="AD315" s="39"/>
      <c r="AE315" s="39"/>
      <c r="AF315" s="39"/>
      <c r="AG315" s="39"/>
      <c r="AH315" s="39"/>
      <c r="AI315" s="39"/>
      <c r="AJ315" s="39"/>
      <c r="AK315" s="39"/>
      <c r="AL315" s="39"/>
      <c r="AM315" s="39"/>
      <c r="AN315" s="39"/>
      <c r="AO315" s="39"/>
      <c r="AP315" s="39"/>
      <c r="AQ315" s="39"/>
      <c r="AR315" s="39"/>
      <c r="AS315" s="39"/>
      <c r="AT315" s="39"/>
      <c r="AU315" s="39"/>
      <c r="AV315" s="52"/>
      <c r="AW315" s="39"/>
      <c r="AX315" s="39"/>
      <c r="AY315" s="39"/>
      <c r="AZ315" s="39"/>
      <c r="BA315" s="39"/>
      <c r="BB315" s="39"/>
      <c r="BC315" s="39"/>
      <c r="BD315" s="39"/>
      <c r="BE315" s="39"/>
      <c r="BF315" s="39"/>
      <c r="BG315" s="39"/>
      <c r="BH315" s="39"/>
      <c r="BI315" s="39"/>
      <c r="BJ315" s="39"/>
      <c r="BK315" s="39"/>
      <c r="BL315" s="39"/>
      <c r="BM315" s="39"/>
      <c r="BN315" s="39"/>
      <c r="BO315" s="39"/>
      <c r="BP315" s="39"/>
      <c r="BQ315" s="39"/>
      <c r="BR315" s="39"/>
      <c r="BS315" s="39"/>
      <c r="BT315" s="39"/>
      <c r="BU315" s="39"/>
      <c r="BV315" s="39"/>
      <c r="BW315" s="39"/>
      <c r="BX315" s="39"/>
      <c r="BY315" s="39"/>
    </row>
    <row r="316" spans="2:77" s="38" customFormat="1" ht="30" customHeight="1">
      <c r="B316" s="54"/>
      <c r="C316" s="55"/>
      <c r="D316" s="53"/>
      <c r="E316" s="56"/>
      <c r="F316" s="57"/>
      <c r="G316" s="57"/>
      <c r="H316" s="58"/>
      <c r="I316" s="56"/>
      <c r="J316" s="53"/>
      <c r="K316" s="56"/>
      <c r="L316" s="56"/>
      <c r="M316" s="56"/>
      <c r="N316" s="59"/>
      <c r="O316" s="59"/>
      <c r="P316" s="59"/>
      <c r="Q316" s="59"/>
      <c r="R316" s="60"/>
      <c r="W316" s="300"/>
      <c r="X316" s="39"/>
      <c r="Y316" s="39"/>
      <c r="Z316" s="39"/>
      <c r="AA316" s="39"/>
      <c r="AB316" s="39"/>
      <c r="AC316" s="39"/>
      <c r="AD316" s="39"/>
      <c r="AE316" s="39"/>
      <c r="AF316" s="39"/>
      <c r="AG316" s="39"/>
      <c r="AH316" s="39"/>
      <c r="AI316" s="39"/>
      <c r="AJ316" s="39"/>
      <c r="AK316" s="39"/>
      <c r="AL316" s="39"/>
      <c r="AM316" s="39"/>
      <c r="AN316" s="39"/>
      <c r="AO316" s="39"/>
      <c r="AP316" s="39"/>
      <c r="AQ316" s="39"/>
      <c r="AR316" s="39"/>
      <c r="AS316" s="39"/>
      <c r="AT316" s="39"/>
      <c r="AU316" s="39"/>
      <c r="AV316" s="52"/>
      <c r="AW316" s="39"/>
      <c r="AX316" s="39"/>
      <c r="AY316" s="39"/>
      <c r="AZ316" s="39"/>
      <c r="BA316" s="39"/>
      <c r="BB316" s="39"/>
      <c r="BC316" s="39"/>
      <c r="BD316" s="39"/>
      <c r="BE316" s="39"/>
      <c r="BF316" s="39"/>
      <c r="BG316" s="39"/>
      <c r="BH316" s="39"/>
      <c r="BI316" s="39"/>
      <c r="BJ316" s="39"/>
      <c r="BK316" s="39"/>
      <c r="BL316" s="39"/>
      <c r="BM316" s="39"/>
      <c r="BN316" s="39"/>
      <c r="BO316" s="39"/>
      <c r="BP316" s="39"/>
      <c r="BQ316" s="39"/>
      <c r="BR316" s="39"/>
      <c r="BS316" s="39"/>
      <c r="BT316" s="39"/>
      <c r="BU316" s="39"/>
      <c r="BV316" s="39"/>
      <c r="BW316" s="39"/>
      <c r="BX316" s="39"/>
      <c r="BY316" s="39"/>
    </row>
    <row r="317" spans="2:77" s="38" customFormat="1" ht="30" customHeight="1">
      <c r="B317" s="54"/>
      <c r="C317" s="55"/>
      <c r="D317" s="53"/>
      <c r="E317" s="56"/>
      <c r="F317" s="57"/>
      <c r="G317" s="57"/>
      <c r="H317" s="58"/>
      <c r="I317" s="56"/>
      <c r="J317" s="53"/>
      <c r="K317" s="56"/>
      <c r="L317" s="56"/>
      <c r="M317" s="56"/>
      <c r="N317" s="59"/>
      <c r="O317" s="59"/>
      <c r="P317" s="59"/>
      <c r="Q317" s="59"/>
      <c r="R317" s="60"/>
      <c r="W317" s="300"/>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52"/>
      <c r="AW317" s="39"/>
      <c r="AX317" s="39"/>
      <c r="AY317" s="39"/>
      <c r="AZ317" s="39"/>
      <c r="BA317" s="39"/>
      <c r="BB317" s="39"/>
      <c r="BC317" s="39"/>
      <c r="BD317" s="39"/>
      <c r="BE317" s="39"/>
      <c r="BF317" s="39"/>
      <c r="BG317" s="39"/>
      <c r="BH317" s="39"/>
      <c r="BI317" s="39"/>
      <c r="BJ317" s="39"/>
      <c r="BK317" s="39"/>
      <c r="BL317" s="39"/>
      <c r="BM317" s="39"/>
      <c r="BN317" s="39"/>
      <c r="BO317" s="39"/>
      <c r="BP317" s="39"/>
      <c r="BQ317" s="39"/>
      <c r="BR317" s="39"/>
      <c r="BS317" s="39"/>
      <c r="BT317" s="39"/>
      <c r="BU317" s="39"/>
      <c r="BV317" s="39"/>
      <c r="BW317" s="39"/>
      <c r="BX317" s="39"/>
      <c r="BY317" s="39"/>
    </row>
    <row r="318" spans="2:77" s="38" customFormat="1" ht="30" customHeight="1">
      <c r="B318" s="54"/>
      <c r="C318" s="55"/>
      <c r="D318" s="53"/>
      <c r="E318" s="56"/>
      <c r="F318" s="57"/>
      <c r="G318" s="57"/>
      <c r="H318" s="58"/>
      <c r="I318" s="56"/>
      <c r="J318" s="53"/>
      <c r="K318" s="56"/>
      <c r="L318" s="56"/>
      <c r="M318" s="56"/>
      <c r="N318" s="59"/>
      <c r="O318" s="59"/>
      <c r="P318" s="59"/>
      <c r="Q318" s="59"/>
      <c r="R318" s="60"/>
      <c r="W318" s="300"/>
      <c r="X318" s="39"/>
      <c r="Y318" s="39"/>
      <c r="Z318" s="39"/>
      <c r="AA318" s="39"/>
      <c r="AB318" s="39"/>
      <c r="AC318" s="39"/>
      <c r="AD318" s="39"/>
      <c r="AE318" s="39"/>
      <c r="AF318" s="39"/>
      <c r="AG318" s="39"/>
      <c r="AH318" s="39"/>
      <c r="AI318" s="39"/>
      <c r="AJ318" s="39"/>
      <c r="AK318" s="39"/>
      <c r="AL318" s="39"/>
      <c r="AM318" s="39"/>
      <c r="AN318" s="39"/>
      <c r="AO318" s="39"/>
      <c r="AP318" s="39"/>
      <c r="AQ318" s="39"/>
      <c r="AR318" s="39"/>
      <c r="AS318" s="39"/>
      <c r="AT318" s="39"/>
      <c r="AU318" s="39"/>
      <c r="AV318" s="52"/>
      <c r="AW318" s="39"/>
      <c r="AX318" s="39"/>
      <c r="AY318" s="39"/>
      <c r="AZ318" s="39"/>
      <c r="BA318" s="39"/>
      <c r="BB318" s="39"/>
      <c r="BC318" s="39"/>
      <c r="BD318" s="39"/>
      <c r="BE318" s="39"/>
      <c r="BF318" s="39"/>
      <c r="BG318" s="39"/>
      <c r="BH318" s="39"/>
      <c r="BI318" s="39"/>
      <c r="BJ318" s="39"/>
      <c r="BK318" s="39"/>
      <c r="BL318" s="39"/>
      <c r="BM318" s="39"/>
      <c r="BN318" s="39"/>
      <c r="BO318" s="39"/>
      <c r="BP318" s="39"/>
      <c r="BQ318" s="39"/>
      <c r="BR318" s="39"/>
      <c r="BS318" s="39"/>
      <c r="BT318" s="39"/>
      <c r="BU318" s="39"/>
      <c r="BV318" s="39"/>
      <c r="BW318" s="39"/>
      <c r="BX318" s="39"/>
      <c r="BY318" s="39"/>
    </row>
    <row r="319" spans="2:77" s="38" customFormat="1" ht="30" customHeight="1">
      <c r="B319" s="54"/>
      <c r="C319" s="55"/>
      <c r="D319" s="53"/>
      <c r="E319" s="56"/>
      <c r="F319" s="57"/>
      <c r="G319" s="57"/>
      <c r="H319" s="58"/>
      <c r="I319" s="56"/>
      <c r="J319" s="53"/>
      <c r="K319" s="56"/>
      <c r="L319" s="56"/>
      <c r="M319" s="56"/>
      <c r="N319" s="59"/>
      <c r="O319" s="59"/>
      <c r="P319" s="59"/>
      <c r="Q319" s="59"/>
      <c r="R319" s="60"/>
      <c r="W319" s="300"/>
      <c r="X319" s="39"/>
      <c r="Y319" s="39"/>
      <c r="Z319" s="39"/>
      <c r="AA319" s="39"/>
      <c r="AB319" s="39"/>
      <c r="AC319" s="39"/>
      <c r="AD319" s="39"/>
      <c r="AE319" s="39"/>
      <c r="AF319" s="39"/>
      <c r="AG319" s="39"/>
      <c r="AH319" s="39"/>
      <c r="AI319" s="39"/>
      <c r="AJ319" s="39"/>
      <c r="AK319" s="39"/>
      <c r="AL319" s="39"/>
      <c r="AM319" s="39"/>
      <c r="AN319" s="39"/>
      <c r="AO319" s="39"/>
      <c r="AP319" s="39"/>
      <c r="AQ319" s="39"/>
      <c r="AR319" s="39"/>
      <c r="AS319" s="39"/>
      <c r="AT319" s="39"/>
      <c r="AU319" s="39"/>
      <c r="AV319" s="52"/>
      <c r="AW319" s="39"/>
      <c r="AX319" s="39"/>
      <c r="AY319" s="39"/>
      <c r="AZ319" s="39"/>
      <c r="BA319" s="39"/>
      <c r="BB319" s="39"/>
      <c r="BC319" s="39"/>
      <c r="BD319" s="39"/>
      <c r="BE319" s="39"/>
      <c r="BF319" s="39"/>
      <c r="BG319" s="39"/>
      <c r="BH319" s="39"/>
      <c r="BI319" s="39"/>
      <c r="BJ319" s="39"/>
      <c r="BK319" s="39"/>
      <c r="BL319" s="39"/>
      <c r="BM319" s="39"/>
      <c r="BN319" s="39"/>
      <c r="BO319" s="39"/>
      <c r="BP319" s="39"/>
      <c r="BQ319" s="39"/>
      <c r="BR319" s="39"/>
      <c r="BS319" s="39"/>
      <c r="BT319" s="39"/>
      <c r="BU319" s="39"/>
      <c r="BV319" s="39"/>
      <c r="BW319" s="39"/>
      <c r="BX319" s="39"/>
      <c r="BY319" s="39"/>
    </row>
    <row r="320" spans="2:77" s="38" customFormat="1" ht="30" customHeight="1">
      <c r="B320" s="54"/>
      <c r="C320" s="55"/>
      <c r="D320" s="53"/>
      <c r="E320" s="56"/>
      <c r="F320" s="57"/>
      <c r="G320" s="57"/>
      <c r="H320" s="58"/>
      <c r="I320" s="56"/>
      <c r="J320" s="53"/>
      <c r="K320" s="56"/>
      <c r="L320" s="56"/>
      <c r="M320" s="56"/>
      <c r="N320" s="59"/>
      <c r="O320" s="59"/>
      <c r="P320" s="59"/>
      <c r="Q320" s="59"/>
      <c r="R320" s="60"/>
      <c r="W320" s="300"/>
      <c r="X320" s="39"/>
      <c r="Y320" s="39"/>
      <c r="Z320" s="39"/>
      <c r="AA320" s="39"/>
      <c r="AB320" s="39"/>
      <c r="AC320" s="39"/>
      <c r="AD320" s="39"/>
      <c r="AE320" s="39"/>
      <c r="AF320" s="39"/>
      <c r="AG320" s="39"/>
      <c r="AH320" s="39"/>
      <c r="AI320" s="39"/>
      <c r="AJ320" s="39"/>
      <c r="AK320" s="39"/>
      <c r="AL320" s="39"/>
      <c r="AM320" s="39"/>
      <c r="AN320" s="39"/>
      <c r="AO320" s="39"/>
      <c r="AP320" s="39"/>
      <c r="AQ320" s="39"/>
      <c r="AR320" s="39"/>
      <c r="AS320" s="39"/>
      <c r="AT320" s="39"/>
      <c r="AU320" s="39"/>
      <c r="AV320" s="52"/>
      <c r="AW320" s="39"/>
      <c r="AX320" s="39"/>
      <c r="AY320" s="39"/>
      <c r="AZ320" s="39"/>
      <c r="BA320" s="39"/>
      <c r="BB320" s="39"/>
      <c r="BC320" s="39"/>
      <c r="BD320" s="39"/>
      <c r="BE320" s="39"/>
      <c r="BF320" s="39"/>
      <c r="BG320" s="39"/>
      <c r="BH320" s="39"/>
      <c r="BI320" s="39"/>
      <c r="BJ320" s="39"/>
      <c r="BK320" s="39"/>
      <c r="BL320" s="39"/>
      <c r="BM320" s="39"/>
      <c r="BN320" s="39"/>
      <c r="BO320" s="39"/>
      <c r="BP320" s="39"/>
      <c r="BQ320" s="39"/>
      <c r="BR320" s="39"/>
      <c r="BS320" s="39"/>
      <c r="BT320" s="39"/>
      <c r="BU320" s="39"/>
      <c r="BV320" s="39"/>
      <c r="BW320" s="39"/>
      <c r="BX320" s="39"/>
      <c r="BY320" s="39"/>
    </row>
    <row r="321" spans="2:77" s="38" customFormat="1" ht="30" customHeight="1">
      <c r="B321" s="54"/>
      <c r="C321" s="55"/>
      <c r="D321" s="53"/>
      <c r="E321" s="56"/>
      <c r="F321" s="57"/>
      <c r="G321" s="57"/>
      <c r="H321" s="58"/>
      <c r="I321" s="56"/>
      <c r="J321" s="53"/>
      <c r="K321" s="56"/>
      <c r="L321" s="56"/>
      <c r="M321" s="56"/>
      <c r="N321" s="59"/>
      <c r="O321" s="59"/>
      <c r="P321" s="59"/>
      <c r="Q321" s="59"/>
      <c r="R321" s="60"/>
      <c r="W321" s="300"/>
      <c r="X321" s="39"/>
      <c r="Y321" s="39"/>
      <c r="Z321" s="39"/>
      <c r="AA321" s="39"/>
      <c r="AB321" s="39"/>
      <c r="AC321" s="39"/>
      <c r="AD321" s="39"/>
      <c r="AE321" s="39"/>
      <c r="AF321" s="39"/>
      <c r="AG321" s="39"/>
      <c r="AH321" s="39"/>
      <c r="AI321" s="39"/>
      <c r="AJ321" s="39"/>
      <c r="AK321" s="39"/>
      <c r="AL321" s="39"/>
      <c r="AM321" s="39"/>
      <c r="AN321" s="39"/>
      <c r="AO321" s="39"/>
      <c r="AP321" s="39"/>
      <c r="AQ321" s="39"/>
      <c r="AR321" s="39"/>
      <c r="AS321" s="39"/>
      <c r="AT321" s="39"/>
      <c r="AU321" s="39"/>
      <c r="AV321" s="52"/>
      <c r="AW321" s="39"/>
      <c r="AX321" s="39"/>
      <c r="AY321" s="39"/>
      <c r="AZ321" s="39"/>
      <c r="BA321" s="39"/>
      <c r="BB321" s="39"/>
      <c r="BC321" s="39"/>
      <c r="BD321" s="39"/>
      <c r="BE321" s="39"/>
      <c r="BF321" s="39"/>
      <c r="BG321" s="39"/>
      <c r="BH321" s="39"/>
      <c r="BI321" s="39"/>
      <c r="BJ321" s="39"/>
      <c r="BK321" s="39"/>
      <c r="BL321" s="39"/>
      <c r="BM321" s="39"/>
      <c r="BN321" s="39"/>
      <c r="BO321" s="39"/>
      <c r="BP321" s="39"/>
      <c r="BQ321" s="39"/>
      <c r="BR321" s="39"/>
      <c r="BS321" s="39"/>
      <c r="BT321" s="39"/>
      <c r="BU321" s="39"/>
      <c r="BV321" s="39"/>
      <c r="BW321" s="39"/>
      <c r="BX321" s="39"/>
      <c r="BY321" s="39"/>
    </row>
    <row r="322" spans="2:77" s="38" customFormat="1" ht="30" customHeight="1">
      <c r="B322" s="54"/>
      <c r="C322" s="55"/>
      <c r="D322" s="53"/>
      <c r="E322" s="56"/>
      <c r="F322" s="57"/>
      <c r="G322" s="57"/>
      <c r="H322" s="58"/>
      <c r="I322" s="56"/>
      <c r="J322" s="53"/>
      <c r="K322" s="56"/>
      <c r="L322" s="56"/>
      <c r="M322" s="56"/>
      <c r="N322" s="59"/>
      <c r="O322" s="59"/>
      <c r="P322" s="59"/>
      <c r="Q322" s="59"/>
      <c r="R322" s="60"/>
      <c r="W322" s="300"/>
      <c r="X322" s="39"/>
      <c r="Y322" s="39"/>
      <c r="Z322" s="39"/>
      <c r="AA322" s="39"/>
      <c r="AB322" s="39"/>
      <c r="AC322" s="39"/>
      <c r="AD322" s="39"/>
      <c r="AE322" s="39"/>
      <c r="AF322" s="39"/>
      <c r="AG322" s="39"/>
      <c r="AH322" s="39"/>
      <c r="AI322" s="39"/>
      <c r="AJ322" s="39"/>
      <c r="AK322" s="39"/>
      <c r="AL322" s="39"/>
      <c r="AM322" s="39"/>
      <c r="AN322" s="39"/>
      <c r="AO322" s="39"/>
      <c r="AP322" s="39"/>
      <c r="AQ322" s="39"/>
      <c r="AR322" s="39"/>
      <c r="AS322" s="39"/>
      <c r="AT322" s="39"/>
      <c r="AU322" s="39"/>
      <c r="AV322" s="52"/>
      <c r="AW322" s="39"/>
      <c r="AX322" s="39"/>
      <c r="AY322" s="39"/>
      <c r="AZ322" s="39"/>
      <c r="BA322" s="39"/>
      <c r="BB322" s="39"/>
      <c r="BC322" s="39"/>
      <c r="BD322" s="39"/>
      <c r="BE322" s="39"/>
      <c r="BF322" s="39"/>
      <c r="BG322" s="39"/>
      <c r="BH322" s="39"/>
      <c r="BI322" s="39"/>
      <c r="BJ322" s="39"/>
      <c r="BK322" s="39"/>
      <c r="BL322" s="39"/>
      <c r="BM322" s="39"/>
      <c r="BN322" s="39"/>
      <c r="BO322" s="39"/>
      <c r="BP322" s="39"/>
      <c r="BQ322" s="39"/>
      <c r="BR322" s="39"/>
      <c r="BS322" s="39"/>
      <c r="BT322" s="39"/>
      <c r="BU322" s="39"/>
      <c r="BV322" s="39"/>
      <c r="BW322" s="39"/>
      <c r="BX322" s="39"/>
      <c r="BY322" s="39"/>
    </row>
    <row r="323" spans="2:77" s="38" customFormat="1" ht="30" customHeight="1">
      <c r="B323" s="54"/>
      <c r="C323" s="55"/>
      <c r="D323" s="53"/>
      <c r="E323" s="56"/>
      <c r="F323" s="57"/>
      <c r="G323" s="57"/>
      <c r="H323" s="58"/>
      <c r="I323" s="56"/>
      <c r="J323" s="53"/>
      <c r="K323" s="56"/>
      <c r="L323" s="56"/>
      <c r="M323" s="56"/>
      <c r="N323" s="59"/>
      <c r="O323" s="59"/>
      <c r="P323" s="59"/>
      <c r="Q323" s="59"/>
      <c r="R323" s="60"/>
      <c r="W323" s="300"/>
      <c r="X323" s="39"/>
      <c r="Y323" s="39"/>
      <c r="Z323" s="39"/>
      <c r="AA323" s="39"/>
      <c r="AB323" s="39"/>
      <c r="AC323" s="39"/>
      <c r="AD323" s="39"/>
      <c r="AE323" s="39"/>
      <c r="AF323" s="39"/>
      <c r="AG323" s="39"/>
      <c r="AH323" s="39"/>
      <c r="AI323" s="39"/>
      <c r="AJ323" s="39"/>
      <c r="AK323" s="39"/>
      <c r="AL323" s="39"/>
      <c r="AM323" s="39"/>
      <c r="AN323" s="39"/>
      <c r="AO323" s="39"/>
      <c r="AP323" s="39"/>
      <c r="AQ323" s="39"/>
      <c r="AR323" s="39"/>
      <c r="AS323" s="39"/>
      <c r="AT323" s="39"/>
      <c r="AU323" s="39"/>
      <c r="AV323" s="52"/>
      <c r="AW323" s="39"/>
      <c r="AX323" s="39"/>
      <c r="AY323" s="39"/>
      <c r="AZ323" s="39"/>
      <c r="BA323" s="39"/>
      <c r="BB323" s="39"/>
      <c r="BC323" s="39"/>
      <c r="BD323" s="39"/>
      <c r="BE323" s="39"/>
      <c r="BF323" s="39"/>
      <c r="BG323" s="39"/>
      <c r="BH323" s="39"/>
      <c r="BI323" s="39"/>
      <c r="BJ323" s="39"/>
      <c r="BK323" s="39"/>
      <c r="BL323" s="39"/>
      <c r="BM323" s="39"/>
      <c r="BN323" s="39"/>
      <c r="BO323" s="39"/>
      <c r="BP323" s="39"/>
      <c r="BQ323" s="39"/>
      <c r="BR323" s="39"/>
      <c r="BS323" s="39"/>
      <c r="BT323" s="39"/>
      <c r="BU323" s="39"/>
      <c r="BV323" s="39"/>
      <c r="BW323" s="39"/>
      <c r="BX323" s="39"/>
      <c r="BY323" s="39"/>
    </row>
    <row r="324" spans="2:77" s="38" customFormat="1" ht="30" customHeight="1">
      <c r="B324" s="54"/>
      <c r="C324" s="55"/>
      <c r="D324" s="53"/>
      <c r="E324" s="56"/>
      <c r="F324" s="57"/>
      <c r="G324" s="57"/>
      <c r="H324" s="58"/>
      <c r="I324" s="56"/>
      <c r="J324" s="53"/>
      <c r="K324" s="56"/>
      <c r="L324" s="56"/>
      <c r="M324" s="56"/>
      <c r="N324" s="59"/>
      <c r="O324" s="59"/>
      <c r="P324" s="59"/>
      <c r="Q324" s="59"/>
      <c r="R324" s="60"/>
      <c r="W324" s="300"/>
      <c r="X324" s="39"/>
      <c r="Y324" s="39"/>
      <c r="Z324" s="39"/>
      <c r="AA324" s="39"/>
      <c r="AB324" s="39"/>
      <c r="AC324" s="39"/>
      <c r="AD324" s="39"/>
      <c r="AE324" s="39"/>
      <c r="AF324" s="39"/>
      <c r="AG324" s="39"/>
      <c r="AH324" s="39"/>
      <c r="AI324" s="39"/>
      <c r="AJ324" s="39"/>
      <c r="AK324" s="39"/>
      <c r="AL324" s="39"/>
      <c r="AM324" s="39"/>
      <c r="AN324" s="39"/>
      <c r="AO324" s="39"/>
      <c r="AP324" s="39"/>
      <c r="AQ324" s="39"/>
      <c r="AR324" s="39"/>
      <c r="AS324" s="39"/>
      <c r="AT324" s="39"/>
      <c r="AU324" s="39"/>
      <c r="AV324" s="52"/>
      <c r="AW324" s="39"/>
      <c r="AX324" s="39"/>
      <c r="AY324" s="39"/>
      <c r="AZ324" s="39"/>
      <c r="BA324" s="39"/>
      <c r="BB324" s="39"/>
      <c r="BC324" s="39"/>
      <c r="BD324" s="39"/>
      <c r="BE324" s="39"/>
      <c r="BF324" s="39"/>
      <c r="BG324" s="39"/>
      <c r="BH324" s="39"/>
      <c r="BI324" s="39"/>
      <c r="BJ324" s="39"/>
      <c r="BK324" s="39"/>
      <c r="BL324" s="39"/>
      <c r="BM324" s="39"/>
      <c r="BN324" s="39"/>
      <c r="BO324" s="39"/>
      <c r="BP324" s="39"/>
      <c r="BQ324" s="39"/>
      <c r="BR324" s="39"/>
      <c r="BS324" s="39"/>
      <c r="BT324" s="39"/>
      <c r="BU324" s="39"/>
      <c r="BV324" s="39"/>
      <c r="BW324" s="39"/>
      <c r="BX324" s="39"/>
      <c r="BY324" s="39"/>
    </row>
    <row r="325" spans="2:77" s="38" customFormat="1" ht="30" customHeight="1">
      <c r="B325" s="54"/>
      <c r="C325" s="55"/>
      <c r="D325" s="53"/>
      <c r="E325" s="56"/>
      <c r="F325" s="57"/>
      <c r="G325" s="57"/>
      <c r="H325" s="58"/>
      <c r="I325" s="56"/>
      <c r="J325" s="53"/>
      <c r="K325" s="56"/>
      <c r="L325" s="56"/>
      <c r="M325" s="56"/>
      <c r="N325" s="59"/>
      <c r="O325" s="59"/>
      <c r="P325" s="59"/>
      <c r="Q325" s="59"/>
      <c r="R325" s="60"/>
      <c r="W325" s="300"/>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52"/>
      <c r="AW325" s="39"/>
      <c r="AX325" s="39"/>
      <c r="AY325" s="39"/>
      <c r="AZ325" s="39"/>
      <c r="BA325" s="39"/>
      <c r="BB325" s="39"/>
      <c r="BC325" s="39"/>
      <c r="BD325" s="39"/>
      <c r="BE325" s="39"/>
      <c r="BF325" s="39"/>
      <c r="BG325" s="39"/>
      <c r="BH325" s="39"/>
      <c r="BI325" s="39"/>
      <c r="BJ325" s="39"/>
      <c r="BK325" s="39"/>
      <c r="BL325" s="39"/>
      <c r="BM325" s="39"/>
      <c r="BN325" s="39"/>
      <c r="BO325" s="39"/>
      <c r="BP325" s="39"/>
      <c r="BQ325" s="39"/>
      <c r="BR325" s="39"/>
      <c r="BS325" s="39"/>
      <c r="BT325" s="39"/>
      <c r="BU325" s="39"/>
      <c r="BV325" s="39"/>
      <c r="BW325" s="39"/>
      <c r="BX325" s="39"/>
      <c r="BY325" s="39"/>
    </row>
    <row r="326" spans="2:77" s="38" customFormat="1" ht="30" customHeight="1">
      <c r="B326" s="54"/>
      <c r="C326" s="55"/>
      <c r="D326" s="53"/>
      <c r="E326" s="56"/>
      <c r="F326" s="57"/>
      <c r="G326" s="57"/>
      <c r="H326" s="58"/>
      <c r="I326" s="56"/>
      <c r="J326" s="53"/>
      <c r="K326" s="56"/>
      <c r="L326" s="56"/>
      <c r="M326" s="56"/>
      <c r="N326" s="59"/>
      <c r="O326" s="59"/>
      <c r="P326" s="59"/>
      <c r="Q326" s="59"/>
      <c r="R326" s="60"/>
      <c r="W326" s="300"/>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52"/>
      <c r="AW326" s="39"/>
      <c r="AX326" s="39"/>
      <c r="AY326" s="39"/>
      <c r="AZ326" s="39"/>
      <c r="BA326" s="39"/>
      <c r="BB326" s="39"/>
      <c r="BC326" s="39"/>
      <c r="BD326" s="39"/>
      <c r="BE326" s="39"/>
      <c r="BF326" s="39"/>
      <c r="BG326" s="39"/>
      <c r="BH326" s="39"/>
      <c r="BI326" s="39"/>
      <c r="BJ326" s="39"/>
      <c r="BK326" s="39"/>
      <c r="BL326" s="39"/>
      <c r="BM326" s="39"/>
      <c r="BN326" s="39"/>
      <c r="BO326" s="39"/>
      <c r="BP326" s="39"/>
      <c r="BQ326" s="39"/>
      <c r="BR326" s="39"/>
      <c r="BS326" s="39"/>
      <c r="BT326" s="39"/>
      <c r="BU326" s="39"/>
      <c r="BV326" s="39"/>
      <c r="BW326" s="39"/>
      <c r="BX326" s="39"/>
      <c r="BY326" s="39"/>
    </row>
    <row r="327" spans="2:77" s="38" customFormat="1" ht="30" customHeight="1">
      <c r="B327" s="54"/>
      <c r="C327" s="55"/>
      <c r="D327" s="53"/>
      <c r="E327" s="56"/>
      <c r="F327" s="57"/>
      <c r="G327" s="57"/>
      <c r="H327" s="58"/>
      <c r="I327" s="56"/>
      <c r="J327" s="53"/>
      <c r="K327" s="56"/>
      <c r="L327" s="56"/>
      <c r="M327" s="56"/>
      <c r="N327" s="59"/>
      <c r="O327" s="59"/>
      <c r="P327" s="59"/>
      <c r="Q327" s="59"/>
      <c r="R327" s="60"/>
      <c r="W327" s="300"/>
      <c r="X327" s="39"/>
      <c r="Y327" s="39"/>
      <c r="Z327" s="39"/>
      <c r="AA327" s="39"/>
      <c r="AB327" s="39"/>
      <c r="AC327" s="39"/>
      <c r="AD327" s="39"/>
      <c r="AE327" s="39"/>
      <c r="AF327" s="39"/>
      <c r="AG327" s="39"/>
      <c r="AH327" s="39"/>
      <c r="AI327" s="39"/>
      <c r="AJ327" s="39"/>
      <c r="AK327" s="39"/>
      <c r="AL327" s="39"/>
      <c r="AM327" s="39"/>
      <c r="AN327" s="39"/>
      <c r="AO327" s="39"/>
      <c r="AP327" s="39"/>
      <c r="AQ327" s="39"/>
      <c r="AR327" s="39"/>
      <c r="AS327" s="39"/>
      <c r="AT327" s="39"/>
      <c r="AU327" s="39"/>
      <c r="AV327" s="52"/>
      <c r="AW327" s="39"/>
      <c r="AX327" s="39"/>
      <c r="AY327" s="39"/>
      <c r="AZ327" s="39"/>
      <c r="BA327" s="39"/>
      <c r="BB327" s="39"/>
      <c r="BC327" s="39"/>
      <c r="BD327" s="39"/>
      <c r="BE327" s="39"/>
      <c r="BF327" s="39"/>
      <c r="BG327" s="39"/>
      <c r="BH327" s="39"/>
      <c r="BI327" s="39"/>
      <c r="BJ327" s="39"/>
      <c r="BK327" s="39"/>
      <c r="BL327" s="39"/>
      <c r="BM327" s="39"/>
      <c r="BN327" s="39"/>
      <c r="BO327" s="39"/>
      <c r="BP327" s="39"/>
      <c r="BQ327" s="39"/>
      <c r="BR327" s="39"/>
      <c r="BS327" s="39"/>
      <c r="BT327" s="39"/>
      <c r="BU327" s="39"/>
      <c r="BV327" s="39"/>
      <c r="BW327" s="39"/>
      <c r="BX327" s="39"/>
      <c r="BY327" s="39"/>
    </row>
    <row r="328" spans="2:77" s="38" customFormat="1" ht="30" customHeight="1">
      <c r="B328" s="54"/>
      <c r="C328" s="55"/>
      <c r="D328" s="53"/>
      <c r="E328" s="56"/>
      <c r="F328" s="57"/>
      <c r="G328" s="57"/>
      <c r="H328" s="58"/>
      <c r="I328" s="56"/>
      <c r="J328" s="53"/>
      <c r="K328" s="56"/>
      <c r="L328" s="56"/>
      <c r="M328" s="56"/>
      <c r="N328" s="59"/>
      <c r="O328" s="59"/>
      <c r="P328" s="59"/>
      <c r="Q328" s="59"/>
      <c r="R328" s="60"/>
      <c r="W328" s="300"/>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52"/>
      <c r="AW328" s="39"/>
      <c r="AX328" s="39"/>
      <c r="AY328" s="39"/>
      <c r="AZ328" s="39"/>
      <c r="BA328" s="39"/>
      <c r="BB328" s="39"/>
      <c r="BC328" s="39"/>
      <c r="BD328" s="39"/>
      <c r="BE328" s="39"/>
      <c r="BF328" s="39"/>
      <c r="BG328" s="39"/>
      <c r="BH328" s="39"/>
      <c r="BI328" s="39"/>
      <c r="BJ328" s="39"/>
      <c r="BK328" s="39"/>
      <c r="BL328" s="39"/>
      <c r="BM328" s="39"/>
      <c r="BN328" s="39"/>
      <c r="BO328" s="39"/>
      <c r="BP328" s="39"/>
      <c r="BQ328" s="39"/>
      <c r="BR328" s="39"/>
      <c r="BS328" s="39"/>
      <c r="BT328" s="39"/>
      <c r="BU328" s="39"/>
      <c r="BV328" s="39"/>
      <c r="BW328" s="39"/>
      <c r="BX328" s="39"/>
      <c r="BY328" s="39"/>
    </row>
    <row r="329" spans="2:77" s="38" customFormat="1" ht="30" customHeight="1">
      <c r="B329" s="54"/>
      <c r="C329" s="55"/>
      <c r="D329" s="53"/>
      <c r="E329" s="56"/>
      <c r="F329" s="57"/>
      <c r="G329" s="57"/>
      <c r="H329" s="58"/>
      <c r="I329" s="56"/>
      <c r="J329" s="53"/>
      <c r="K329" s="56"/>
      <c r="L329" s="56"/>
      <c r="M329" s="56"/>
      <c r="N329" s="59"/>
      <c r="O329" s="59"/>
      <c r="P329" s="59"/>
      <c r="Q329" s="59"/>
      <c r="R329" s="60"/>
      <c r="W329" s="300"/>
      <c r="X329" s="39"/>
      <c r="Y329" s="39"/>
      <c r="Z329" s="39"/>
      <c r="AA329" s="39"/>
      <c r="AB329" s="39"/>
      <c r="AC329" s="39"/>
      <c r="AD329" s="39"/>
      <c r="AE329" s="39"/>
      <c r="AF329" s="39"/>
      <c r="AG329" s="39"/>
      <c r="AH329" s="39"/>
      <c r="AI329" s="39"/>
      <c r="AJ329" s="39"/>
      <c r="AK329" s="39"/>
      <c r="AL329" s="39"/>
      <c r="AM329" s="39"/>
      <c r="AN329" s="39"/>
      <c r="AO329" s="39"/>
      <c r="AP329" s="39"/>
      <c r="AQ329" s="39"/>
      <c r="AR329" s="39"/>
      <c r="AS329" s="39"/>
      <c r="AT329" s="39"/>
      <c r="AU329" s="39"/>
      <c r="AV329" s="52"/>
      <c r="AW329" s="39"/>
      <c r="AX329" s="39"/>
      <c r="AY329" s="39"/>
      <c r="AZ329" s="39"/>
      <c r="BA329" s="39"/>
      <c r="BB329" s="39"/>
      <c r="BC329" s="39"/>
      <c r="BD329" s="39"/>
      <c r="BE329" s="39"/>
      <c r="BF329" s="39"/>
      <c r="BG329" s="39"/>
      <c r="BH329" s="39"/>
      <c r="BI329" s="39"/>
      <c r="BJ329" s="39"/>
      <c r="BK329" s="39"/>
      <c r="BL329" s="39"/>
      <c r="BM329" s="39"/>
      <c r="BN329" s="39"/>
      <c r="BO329" s="39"/>
      <c r="BP329" s="39"/>
      <c r="BQ329" s="39"/>
      <c r="BR329" s="39"/>
      <c r="BS329" s="39"/>
      <c r="BT329" s="39"/>
      <c r="BU329" s="39"/>
      <c r="BV329" s="39"/>
      <c r="BW329" s="39"/>
      <c r="BX329" s="39"/>
      <c r="BY329" s="39"/>
    </row>
    <row r="330" spans="2:77" s="38" customFormat="1" ht="30" customHeight="1">
      <c r="B330" s="54"/>
      <c r="C330" s="55"/>
      <c r="D330" s="53"/>
      <c r="E330" s="56"/>
      <c r="F330" s="57"/>
      <c r="G330" s="57"/>
      <c r="H330" s="58"/>
      <c r="I330" s="56"/>
      <c r="J330" s="53"/>
      <c r="K330" s="56"/>
      <c r="L330" s="56"/>
      <c r="M330" s="56"/>
      <c r="N330" s="59"/>
      <c r="O330" s="59"/>
      <c r="P330" s="59"/>
      <c r="Q330" s="59"/>
      <c r="R330" s="60"/>
      <c r="W330" s="300"/>
      <c r="X330" s="39"/>
      <c r="Y330" s="39"/>
      <c r="Z330" s="39"/>
      <c r="AA330" s="39"/>
      <c r="AB330" s="39"/>
      <c r="AC330" s="39"/>
      <c r="AD330" s="39"/>
      <c r="AE330" s="39"/>
      <c r="AF330" s="39"/>
      <c r="AG330" s="39"/>
      <c r="AH330" s="39"/>
      <c r="AI330" s="39"/>
      <c r="AJ330" s="39"/>
      <c r="AK330" s="39"/>
      <c r="AL330" s="39"/>
      <c r="AM330" s="39"/>
      <c r="AN330" s="39"/>
      <c r="AO330" s="39"/>
      <c r="AP330" s="39"/>
      <c r="AQ330" s="39"/>
      <c r="AR330" s="39"/>
      <c r="AS330" s="39"/>
      <c r="AT330" s="39"/>
      <c r="AU330" s="39"/>
      <c r="AV330" s="52"/>
      <c r="AW330" s="39"/>
      <c r="AX330" s="39"/>
      <c r="AY330" s="39"/>
      <c r="AZ330" s="39"/>
      <c r="BA330" s="39"/>
      <c r="BB330" s="39"/>
      <c r="BC330" s="39"/>
      <c r="BD330" s="39"/>
      <c r="BE330" s="39"/>
      <c r="BF330" s="39"/>
      <c r="BG330" s="39"/>
      <c r="BH330" s="39"/>
      <c r="BI330" s="39"/>
      <c r="BJ330" s="39"/>
      <c r="BK330" s="39"/>
      <c r="BL330" s="39"/>
      <c r="BM330" s="39"/>
      <c r="BN330" s="39"/>
      <c r="BO330" s="39"/>
      <c r="BP330" s="39"/>
      <c r="BQ330" s="39"/>
      <c r="BR330" s="39"/>
      <c r="BS330" s="39"/>
      <c r="BT330" s="39"/>
      <c r="BU330" s="39"/>
      <c r="BV330" s="39"/>
      <c r="BW330" s="39"/>
      <c r="BX330" s="39"/>
      <c r="BY330" s="39"/>
    </row>
    <row r="331" spans="2:77" s="38" customFormat="1" ht="30" customHeight="1">
      <c r="B331" s="54"/>
      <c r="C331" s="55"/>
      <c r="D331" s="53"/>
      <c r="E331" s="56"/>
      <c r="F331" s="57"/>
      <c r="G331" s="57"/>
      <c r="H331" s="58"/>
      <c r="I331" s="56"/>
      <c r="J331" s="53"/>
      <c r="K331" s="56"/>
      <c r="L331" s="56"/>
      <c r="M331" s="56"/>
      <c r="N331" s="59"/>
      <c r="O331" s="59"/>
      <c r="P331" s="59"/>
      <c r="Q331" s="59"/>
      <c r="R331" s="60"/>
      <c r="W331" s="300"/>
      <c r="X331" s="39"/>
      <c r="Y331" s="39"/>
      <c r="Z331" s="39"/>
      <c r="AA331" s="39"/>
      <c r="AB331" s="39"/>
      <c r="AC331" s="39"/>
      <c r="AD331" s="39"/>
      <c r="AE331" s="39"/>
      <c r="AF331" s="39"/>
      <c r="AG331" s="39"/>
      <c r="AH331" s="39"/>
      <c r="AI331" s="39"/>
      <c r="AJ331" s="39"/>
      <c r="AK331" s="39"/>
      <c r="AL331" s="39"/>
      <c r="AM331" s="39"/>
      <c r="AN331" s="39"/>
      <c r="AO331" s="39"/>
      <c r="AP331" s="39"/>
      <c r="AQ331" s="39"/>
      <c r="AR331" s="39"/>
      <c r="AS331" s="39"/>
      <c r="AT331" s="39"/>
      <c r="AU331" s="39"/>
      <c r="AV331" s="52"/>
      <c r="AW331" s="39"/>
      <c r="AX331" s="39"/>
      <c r="AY331" s="39"/>
      <c r="AZ331" s="39"/>
      <c r="BA331" s="39"/>
      <c r="BB331" s="39"/>
      <c r="BC331" s="39"/>
      <c r="BD331" s="39"/>
      <c r="BE331" s="39"/>
      <c r="BF331" s="39"/>
      <c r="BG331" s="39"/>
      <c r="BH331" s="39"/>
      <c r="BI331" s="39"/>
      <c r="BJ331" s="39"/>
      <c r="BK331" s="39"/>
      <c r="BL331" s="39"/>
      <c r="BM331" s="39"/>
      <c r="BN331" s="39"/>
      <c r="BO331" s="39"/>
      <c r="BP331" s="39"/>
      <c r="BQ331" s="39"/>
      <c r="BR331" s="39"/>
      <c r="BS331" s="39"/>
      <c r="BT331" s="39"/>
      <c r="BU331" s="39"/>
      <c r="BV331" s="39"/>
      <c r="BW331" s="39"/>
      <c r="BX331" s="39"/>
      <c r="BY331" s="39"/>
    </row>
    <row r="332" spans="2:77" s="38" customFormat="1" ht="30" customHeight="1">
      <c r="B332" s="54"/>
      <c r="C332" s="55"/>
      <c r="D332" s="53"/>
      <c r="E332" s="56"/>
      <c r="F332" s="57"/>
      <c r="G332" s="57"/>
      <c r="H332" s="58"/>
      <c r="I332" s="56"/>
      <c r="J332" s="53"/>
      <c r="K332" s="56"/>
      <c r="L332" s="56"/>
      <c r="M332" s="56"/>
      <c r="N332" s="59"/>
      <c r="O332" s="59"/>
      <c r="P332" s="59"/>
      <c r="Q332" s="59"/>
      <c r="R332" s="60"/>
      <c r="W332" s="300"/>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52"/>
      <c r="AW332" s="39"/>
      <c r="AX332" s="39"/>
      <c r="AY332" s="39"/>
      <c r="AZ332" s="39"/>
      <c r="BA332" s="39"/>
      <c r="BB332" s="39"/>
      <c r="BC332" s="39"/>
      <c r="BD332" s="39"/>
      <c r="BE332" s="39"/>
      <c r="BF332" s="39"/>
      <c r="BG332" s="39"/>
      <c r="BH332" s="39"/>
      <c r="BI332" s="39"/>
      <c r="BJ332" s="39"/>
      <c r="BK332" s="39"/>
      <c r="BL332" s="39"/>
      <c r="BM332" s="39"/>
      <c r="BN332" s="39"/>
      <c r="BO332" s="39"/>
      <c r="BP332" s="39"/>
      <c r="BQ332" s="39"/>
      <c r="BR332" s="39"/>
      <c r="BS332" s="39"/>
      <c r="BT332" s="39"/>
      <c r="BU332" s="39"/>
      <c r="BV332" s="39"/>
      <c r="BW332" s="39"/>
      <c r="BX332" s="39"/>
      <c r="BY332" s="39"/>
    </row>
    <row r="333" spans="2:77" s="38" customFormat="1" ht="30" customHeight="1">
      <c r="B333" s="54"/>
      <c r="C333" s="55"/>
      <c r="D333" s="53"/>
      <c r="E333" s="56"/>
      <c r="F333" s="57"/>
      <c r="G333" s="57"/>
      <c r="H333" s="58"/>
      <c r="I333" s="56"/>
      <c r="J333" s="53"/>
      <c r="K333" s="56"/>
      <c r="L333" s="56"/>
      <c r="M333" s="56"/>
      <c r="N333" s="59"/>
      <c r="O333" s="59"/>
      <c r="P333" s="59"/>
      <c r="Q333" s="59"/>
      <c r="R333" s="60"/>
      <c r="W333" s="300"/>
      <c r="X333" s="39"/>
      <c r="Y333" s="39"/>
      <c r="Z333" s="39"/>
      <c r="AA333" s="39"/>
      <c r="AB333" s="39"/>
      <c r="AC333" s="39"/>
      <c r="AD333" s="39"/>
      <c r="AE333" s="39"/>
      <c r="AF333" s="39"/>
      <c r="AG333" s="39"/>
      <c r="AH333" s="39"/>
      <c r="AI333" s="39"/>
      <c r="AJ333" s="39"/>
      <c r="AK333" s="39"/>
      <c r="AL333" s="39"/>
      <c r="AM333" s="39"/>
      <c r="AN333" s="39"/>
      <c r="AO333" s="39"/>
      <c r="AP333" s="39"/>
      <c r="AQ333" s="39"/>
      <c r="AR333" s="39"/>
      <c r="AS333" s="39"/>
      <c r="AT333" s="39"/>
      <c r="AU333" s="39"/>
      <c r="AV333" s="52"/>
      <c r="AW333" s="39"/>
      <c r="AX333" s="39"/>
      <c r="AY333" s="39"/>
      <c r="AZ333" s="39"/>
      <c r="BA333" s="39"/>
      <c r="BB333" s="39"/>
      <c r="BC333" s="39"/>
      <c r="BD333" s="39"/>
      <c r="BE333" s="39"/>
      <c r="BF333" s="39"/>
      <c r="BG333" s="39"/>
      <c r="BH333" s="39"/>
      <c r="BI333" s="39"/>
      <c r="BJ333" s="39"/>
      <c r="BK333" s="39"/>
      <c r="BL333" s="39"/>
      <c r="BM333" s="39"/>
      <c r="BN333" s="39"/>
      <c r="BO333" s="39"/>
      <c r="BP333" s="39"/>
      <c r="BQ333" s="39"/>
      <c r="BR333" s="39"/>
      <c r="BS333" s="39"/>
      <c r="BT333" s="39"/>
      <c r="BU333" s="39"/>
      <c r="BV333" s="39"/>
      <c r="BW333" s="39"/>
      <c r="BX333" s="39"/>
      <c r="BY333" s="39"/>
    </row>
    <row r="334" spans="2:77" s="38" customFormat="1" ht="30" customHeight="1">
      <c r="B334" s="54"/>
      <c r="C334" s="55"/>
      <c r="D334" s="53"/>
      <c r="E334" s="56"/>
      <c r="F334" s="57"/>
      <c r="G334" s="57"/>
      <c r="H334" s="58"/>
      <c r="I334" s="56"/>
      <c r="J334" s="53"/>
      <c r="K334" s="56"/>
      <c r="L334" s="56"/>
      <c r="M334" s="56"/>
      <c r="N334" s="59"/>
      <c r="O334" s="59"/>
      <c r="P334" s="59"/>
      <c r="Q334" s="59"/>
      <c r="R334" s="60"/>
      <c r="W334" s="300"/>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52"/>
      <c r="AW334" s="39"/>
      <c r="AX334" s="39"/>
      <c r="AY334" s="39"/>
      <c r="AZ334" s="39"/>
      <c r="BA334" s="39"/>
      <c r="BB334" s="39"/>
      <c r="BC334" s="39"/>
      <c r="BD334" s="39"/>
      <c r="BE334" s="39"/>
      <c r="BF334" s="39"/>
      <c r="BG334" s="39"/>
      <c r="BH334" s="39"/>
      <c r="BI334" s="39"/>
      <c r="BJ334" s="39"/>
      <c r="BK334" s="39"/>
      <c r="BL334" s="39"/>
      <c r="BM334" s="39"/>
      <c r="BN334" s="39"/>
      <c r="BO334" s="39"/>
      <c r="BP334" s="39"/>
      <c r="BQ334" s="39"/>
      <c r="BR334" s="39"/>
      <c r="BS334" s="39"/>
      <c r="BT334" s="39"/>
      <c r="BU334" s="39"/>
      <c r="BV334" s="39"/>
      <c r="BW334" s="39"/>
      <c r="BX334" s="39"/>
      <c r="BY334" s="39"/>
    </row>
    <row r="335" spans="2:77" s="38" customFormat="1" ht="30" customHeight="1">
      <c r="B335" s="54"/>
      <c r="C335" s="55"/>
      <c r="D335" s="53"/>
      <c r="E335" s="56"/>
      <c r="F335" s="57"/>
      <c r="G335" s="57"/>
      <c r="H335" s="58"/>
      <c r="I335" s="56"/>
      <c r="J335" s="53"/>
      <c r="K335" s="56"/>
      <c r="L335" s="56"/>
      <c r="M335" s="56"/>
      <c r="N335" s="59"/>
      <c r="O335" s="59"/>
      <c r="P335" s="59"/>
      <c r="Q335" s="59"/>
      <c r="R335" s="60"/>
      <c r="W335" s="300"/>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52"/>
      <c r="AW335" s="39"/>
      <c r="AX335" s="39"/>
      <c r="AY335" s="39"/>
      <c r="AZ335" s="39"/>
      <c r="BA335" s="39"/>
      <c r="BB335" s="39"/>
      <c r="BC335" s="39"/>
      <c r="BD335" s="39"/>
      <c r="BE335" s="39"/>
      <c r="BF335" s="39"/>
      <c r="BG335" s="39"/>
      <c r="BH335" s="39"/>
      <c r="BI335" s="39"/>
      <c r="BJ335" s="39"/>
      <c r="BK335" s="39"/>
      <c r="BL335" s="39"/>
      <c r="BM335" s="39"/>
      <c r="BN335" s="39"/>
      <c r="BO335" s="39"/>
      <c r="BP335" s="39"/>
      <c r="BQ335" s="39"/>
      <c r="BR335" s="39"/>
      <c r="BS335" s="39"/>
      <c r="BT335" s="39"/>
      <c r="BU335" s="39"/>
      <c r="BV335" s="39"/>
      <c r="BW335" s="39"/>
      <c r="BX335" s="39"/>
      <c r="BY335" s="39"/>
    </row>
    <row r="336" spans="2:77" s="38" customFormat="1" ht="30" customHeight="1">
      <c r="B336" s="54"/>
      <c r="C336" s="55"/>
      <c r="D336" s="53"/>
      <c r="E336" s="56"/>
      <c r="F336" s="57"/>
      <c r="G336" s="57"/>
      <c r="H336" s="58"/>
      <c r="I336" s="56"/>
      <c r="J336" s="53"/>
      <c r="K336" s="56"/>
      <c r="L336" s="56"/>
      <c r="M336" s="56"/>
      <c r="N336" s="59"/>
      <c r="O336" s="59"/>
      <c r="P336" s="59"/>
      <c r="Q336" s="59"/>
      <c r="R336" s="60"/>
      <c r="W336" s="300"/>
      <c r="X336" s="39"/>
      <c r="Y336" s="39"/>
      <c r="Z336" s="39"/>
      <c r="AA336" s="39"/>
      <c r="AB336" s="39"/>
      <c r="AC336" s="39"/>
      <c r="AD336" s="39"/>
      <c r="AE336" s="39"/>
      <c r="AF336" s="39"/>
      <c r="AG336" s="39"/>
      <c r="AH336" s="39"/>
      <c r="AI336" s="39"/>
      <c r="AJ336" s="39"/>
      <c r="AK336" s="39"/>
      <c r="AL336" s="39"/>
      <c r="AM336" s="39"/>
      <c r="AN336" s="39"/>
      <c r="AO336" s="39"/>
      <c r="AP336" s="39"/>
      <c r="AQ336" s="39"/>
      <c r="AR336" s="39"/>
      <c r="AS336" s="39"/>
      <c r="AT336" s="39"/>
      <c r="AU336" s="39"/>
      <c r="AV336" s="52"/>
      <c r="AW336" s="39"/>
      <c r="AX336" s="39"/>
      <c r="AY336" s="39"/>
      <c r="AZ336" s="39"/>
      <c r="BA336" s="39"/>
      <c r="BB336" s="39"/>
      <c r="BC336" s="39"/>
      <c r="BD336" s="39"/>
      <c r="BE336" s="39"/>
      <c r="BF336" s="39"/>
      <c r="BG336" s="39"/>
      <c r="BH336" s="39"/>
      <c r="BI336" s="39"/>
      <c r="BJ336" s="39"/>
      <c r="BK336" s="39"/>
      <c r="BL336" s="39"/>
      <c r="BM336" s="39"/>
      <c r="BN336" s="39"/>
      <c r="BO336" s="39"/>
      <c r="BP336" s="39"/>
      <c r="BQ336" s="39"/>
      <c r="BR336" s="39"/>
      <c r="BS336" s="39"/>
      <c r="BT336" s="39"/>
      <c r="BU336" s="39"/>
      <c r="BV336" s="39"/>
      <c r="BW336" s="39"/>
      <c r="BX336" s="39"/>
      <c r="BY336" s="39"/>
    </row>
    <row r="337" spans="2:77" s="38" customFormat="1" ht="30" customHeight="1">
      <c r="B337" s="54"/>
      <c r="C337" s="55"/>
      <c r="D337" s="53"/>
      <c r="E337" s="56"/>
      <c r="F337" s="57"/>
      <c r="G337" s="57"/>
      <c r="H337" s="58"/>
      <c r="I337" s="56"/>
      <c r="J337" s="53"/>
      <c r="K337" s="56"/>
      <c r="L337" s="56"/>
      <c r="M337" s="56"/>
      <c r="N337" s="59"/>
      <c r="O337" s="59"/>
      <c r="P337" s="59"/>
      <c r="Q337" s="59"/>
      <c r="R337" s="60"/>
      <c r="W337" s="300"/>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52"/>
      <c r="AW337" s="39"/>
      <c r="AX337" s="39"/>
      <c r="AY337" s="39"/>
      <c r="AZ337" s="39"/>
      <c r="BA337" s="39"/>
      <c r="BB337" s="39"/>
      <c r="BC337" s="39"/>
      <c r="BD337" s="39"/>
      <c r="BE337" s="39"/>
      <c r="BF337" s="39"/>
      <c r="BG337" s="39"/>
      <c r="BH337" s="39"/>
      <c r="BI337" s="39"/>
      <c r="BJ337" s="39"/>
      <c r="BK337" s="39"/>
      <c r="BL337" s="39"/>
      <c r="BM337" s="39"/>
      <c r="BN337" s="39"/>
      <c r="BO337" s="39"/>
      <c r="BP337" s="39"/>
      <c r="BQ337" s="39"/>
      <c r="BR337" s="39"/>
      <c r="BS337" s="39"/>
      <c r="BT337" s="39"/>
      <c r="BU337" s="39"/>
      <c r="BV337" s="39"/>
      <c r="BW337" s="39"/>
      <c r="BX337" s="39"/>
      <c r="BY337" s="39"/>
    </row>
    <row r="338" spans="2:77" s="38" customFormat="1" ht="30" customHeight="1">
      <c r="B338" s="54"/>
      <c r="C338" s="55"/>
      <c r="D338" s="53"/>
      <c r="E338" s="56"/>
      <c r="F338" s="57"/>
      <c r="G338" s="57"/>
      <c r="H338" s="58"/>
      <c r="I338" s="56"/>
      <c r="J338" s="53"/>
      <c r="K338" s="56"/>
      <c r="L338" s="56"/>
      <c r="M338" s="56"/>
      <c r="N338" s="59"/>
      <c r="O338" s="59"/>
      <c r="P338" s="59"/>
      <c r="Q338" s="59"/>
      <c r="R338" s="60"/>
      <c r="W338" s="300"/>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52"/>
      <c r="AW338" s="39"/>
      <c r="AX338" s="39"/>
      <c r="AY338" s="39"/>
      <c r="AZ338" s="39"/>
      <c r="BA338" s="39"/>
      <c r="BB338" s="39"/>
      <c r="BC338" s="39"/>
      <c r="BD338" s="39"/>
      <c r="BE338" s="39"/>
      <c r="BF338" s="39"/>
      <c r="BG338" s="39"/>
      <c r="BH338" s="39"/>
      <c r="BI338" s="39"/>
      <c r="BJ338" s="39"/>
      <c r="BK338" s="39"/>
      <c r="BL338" s="39"/>
      <c r="BM338" s="39"/>
      <c r="BN338" s="39"/>
      <c r="BO338" s="39"/>
      <c r="BP338" s="39"/>
      <c r="BQ338" s="39"/>
      <c r="BR338" s="39"/>
      <c r="BS338" s="39"/>
      <c r="BT338" s="39"/>
      <c r="BU338" s="39"/>
      <c r="BV338" s="39"/>
      <c r="BW338" s="39"/>
      <c r="BX338" s="39"/>
      <c r="BY338" s="39"/>
    </row>
    <row r="339" spans="2:77" s="38" customFormat="1" ht="30" customHeight="1">
      <c r="B339" s="54"/>
      <c r="C339" s="55"/>
      <c r="D339" s="53"/>
      <c r="E339" s="56"/>
      <c r="F339" s="57"/>
      <c r="G339" s="57"/>
      <c r="H339" s="58"/>
      <c r="I339" s="56"/>
      <c r="J339" s="53"/>
      <c r="K339" s="56"/>
      <c r="L339" s="56"/>
      <c r="M339" s="56"/>
      <c r="N339" s="59"/>
      <c r="O339" s="59"/>
      <c r="P339" s="59"/>
      <c r="Q339" s="59"/>
      <c r="R339" s="60"/>
      <c r="W339" s="300"/>
      <c r="X339" s="39"/>
      <c r="Y339" s="39"/>
      <c r="Z339" s="39"/>
      <c r="AA339" s="39"/>
      <c r="AB339" s="39"/>
      <c r="AC339" s="39"/>
      <c r="AD339" s="39"/>
      <c r="AE339" s="39"/>
      <c r="AF339" s="39"/>
      <c r="AG339" s="39"/>
      <c r="AH339" s="39"/>
      <c r="AI339" s="39"/>
      <c r="AJ339" s="39"/>
      <c r="AK339" s="39"/>
      <c r="AL339" s="39"/>
      <c r="AM339" s="39"/>
      <c r="AN339" s="39"/>
      <c r="AO339" s="39"/>
      <c r="AP339" s="39"/>
      <c r="AQ339" s="39"/>
      <c r="AR339" s="39"/>
      <c r="AS339" s="39"/>
      <c r="AT339" s="39"/>
      <c r="AU339" s="39"/>
      <c r="AV339" s="52"/>
      <c r="AW339" s="39"/>
      <c r="AX339" s="39"/>
      <c r="AY339" s="39"/>
      <c r="AZ339" s="39"/>
      <c r="BA339" s="39"/>
      <c r="BB339" s="39"/>
      <c r="BC339" s="39"/>
      <c r="BD339" s="39"/>
      <c r="BE339" s="39"/>
      <c r="BF339" s="39"/>
      <c r="BG339" s="39"/>
      <c r="BH339" s="39"/>
      <c r="BI339" s="39"/>
      <c r="BJ339" s="39"/>
      <c r="BK339" s="39"/>
      <c r="BL339" s="39"/>
      <c r="BM339" s="39"/>
      <c r="BN339" s="39"/>
      <c r="BO339" s="39"/>
      <c r="BP339" s="39"/>
      <c r="BQ339" s="39"/>
      <c r="BR339" s="39"/>
      <c r="BS339" s="39"/>
      <c r="BT339" s="39"/>
      <c r="BU339" s="39"/>
      <c r="BV339" s="39"/>
      <c r="BW339" s="39"/>
      <c r="BX339" s="39"/>
      <c r="BY339" s="39"/>
    </row>
    <row r="340" spans="2:77" s="38" customFormat="1" ht="30" customHeight="1">
      <c r="B340" s="54"/>
      <c r="C340" s="55"/>
      <c r="D340" s="53"/>
      <c r="E340" s="56"/>
      <c r="F340" s="57"/>
      <c r="G340" s="57"/>
      <c r="H340" s="58"/>
      <c r="I340" s="56"/>
      <c r="J340" s="53"/>
      <c r="K340" s="56"/>
      <c r="L340" s="56"/>
      <c r="M340" s="56"/>
      <c r="N340" s="59"/>
      <c r="O340" s="59"/>
      <c r="P340" s="59"/>
      <c r="Q340" s="59"/>
      <c r="R340" s="60"/>
      <c r="W340" s="300"/>
      <c r="X340" s="39"/>
      <c r="Y340" s="39"/>
      <c r="Z340" s="39"/>
      <c r="AA340" s="39"/>
      <c r="AB340" s="39"/>
      <c r="AC340" s="39"/>
      <c r="AD340" s="39"/>
      <c r="AE340" s="39"/>
      <c r="AF340" s="39"/>
      <c r="AG340" s="39"/>
      <c r="AH340" s="39"/>
      <c r="AI340" s="39"/>
      <c r="AJ340" s="39"/>
      <c r="AK340" s="39"/>
      <c r="AL340" s="39"/>
      <c r="AM340" s="39"/>
      <c r="AN340" s="39"/>
      <c r="AO340" s="39"/>
      <c r="AP340" s="39"/>
      <c r="AQ340" s="39"/>
      <c r="AR340" s="39"/>
      <c r="AS340" s="39"/>
      <c r="AT340" s="39"/>
      <c r="AU340" s="39"/>
      <c r="AV340" s="52"/>
      <c r="AW340" s="39"/>
      <c r="AX340" s="39"/>
      <c r="AY340" s="39"/>
      <c r="AZ340" s="39"/>
      <c r="BA340" s="39"/>
      <c r="BB340" s="39"/>
      <c r="BC340" s="39"/>
      <c r="BD340" s="39"/>
      <c r="BE340" s="39"/>
      <c r="BF340" s="39"/>
      <c r="BG340" s="39"/>
      <c r="BH340" s="39"/>
      <c r="BI340" s="39"/>
      <c r="BJ340" s="39"/>
      <c r="BK340" s="39"/>
      <c r="BL340" s="39"/>
      <c r="BM340" s="39"/>
      <c r="BN340" s="39"/>
      <c r="BO340" s="39"/>
      <c r="BP340" s="39"/>
      <c r="BQ340" s="39"/>
      <c r="BR340" s="39"/>
      <c r="BS340" s="39"/>
      <c r="BT340" s="39"/>
      <c r="BU340" s="39"/>
      <c r="BV340" s="39"/>
      <c r="BW340" s="39"/>
      <c r="BX340" s="39"/>
      <c r="BY340" s="39"/>
    </row>
    <row r="341" spans="2:77" s="38" customFormat="1" ht="30" customHeight="1">
      <c r="B341" s="54"/>
      <c r="C341" s="55"/>
      <c r="D341" s="53"/>
      <c r="E341" s="56"/>
      <c r="F341" s="57"/>
      <c r="G341" s="57"/>
      <c r="H341" s="58"/>
      <c r="I341" s="56"/>
      <c r="J341" s="53"/>
      <c r="K341" s="56"/>
      <c r="L341" s="56"/>
      <c r="M341" s="56"/>
      <c r="N341" s="59"/>
      <c r="O341" s="59"/>
      <c r="P341" s="59"/>
      <c r="Q341" s="59"/>
      <c r="R341" s="60"/>
      <c r="W341" s="300"/>
      <c r="X341" s="39"/>
      <c r="Y341" s="39"/>
      <c r="Z341" s="39"/>
      <c r="AA341" s="39"/>
      <c r="AB341" s="39"/>
      <c r="AC341" s="39"/>
      <c r="AD341" s="39"/>
      <c r="AE341" s="39"/>
      <c r="AF341" s="39"/>
      <c r="AG341" s="39"/>
      <c r="AH341" s="39"/>
      <c r="AI341" s="39"/>
      <c r="AJ341" s="39"/>
      <c r="AK341" s="39"/>
      <c r="AL341" s="39"/>
      <c r="AM341" s="39"/>
      <c r="AN341" s="39"/>
      <c r="AO341" s="39"/>
      <c r="AP341" s="39"/>
      <c r="AQ341" s="39"/>
      <c r="AR341" s="39"/>
      <c r="AS341" s="39"/>
      <c r="AT341" s="39"/>
      <c r="AU341" s="39"/>
      <c r="AV341" s="52"/>
      <c r="AW341" s="39"/>
      <c r="AX341" s="39"/>
      <c r="AY341" s="39"/>
      <c r="AZ341" s="39"/>
      <c r="BA341" s="39"/>
      <c r="BB341" s="39"/>
      <c r="BC341" s="39"/>
      <c r="BD341" s="39"/>
      <c r="BE341" s="39"/>
      <c r="BF341" s="39"/>
      <c r="BG341" s="39"/>
      <c r="BH341" s="39"/>
      <c r="BI341" s="39"/>
      <c r="BJ341" s="39"/>
      <c r="BK341" s="39"/>
      <c r="BL341" s="39"/>
      <c r="BM341" s="39"/>
      <c r="BN341" s="39"/>
      <c r="BO341" s="39"/>
      <c r="BP341" s="39"/>
      <c r="BQ341" s="39"/>
      <c r="BR341" s="39"/>
      <c r="BS341" s="39"/>
      <c r="BT341" s="39"/>
      <c r="BU341" s="39"/>
      <c r="BV341" s="39"/>
      <c r="BW341" s="39"/>
      <c r="BX341" s="39"/>
      <c r="BY341" s="39"/>
    </row>
    <row r="342" spans="2:77" s="38" customFormat="1" ht="30" customHeight="1">
      <c r="B342" s="54"/>
      <c r="C342" s="55"/>
      <c r="D342" s="53"/>
      <c r="E342" s="56"/>
      <c r="F342" s="57"/>
      <c r="G342" s="57"/>
      <c r="H342" s="58"/>
      <c r="I342" s="56"/>
      <c r="J342" s="53"/>
      <c r="K342" s="56"/>
      <c r="L342" s="56"/>
      <c r="M342" s="56"/>
      <c r="N342" s="59"/>
      <c r="O342" s="59"/>
      <c r="P342" s="59"/>
      <c r="Q342" s="59"/>
      <c r="R342" s="60"/>
      <c r="W342" s="300"/>
      <c r="X342" s="39"/>
      <c r="Y342" s="39"/>
      <c r="Z342" s="39"/>
      <c r="AA342" s="39"/>
      <c r="AB342" s="39"/>
      <c r="AC342" s="39"/>
      <c r="AD342" s="39"/>
      <c r="AE342" s="39"/>
      <c r="AF342" s="39"/>
      <c r="AG342" s="39"/>
      <c r="AH342" s="39"/>
      <c r="AI342" s="39"/>
      <c r="AJ342" s="39"/>
      <c r="AK342" s="39"/>
      <c r="AL342" s="39"/>
      <c r="AM342" s="39"/>
      <c r="AN342" s="39"/>
      <c r="AO342" s="39"/>
      <c r="AP342" s="39"/>
      <c r="AQ342" s="39"/>
      <c r="AR342" s="39"/>
      <c r="AS342" s="39"/>
      <c r="AT342" s="39"/>
      <c r="AU342" s="39"/>
      <c r="AV342" s="52"/>
      <c r="AW342" s="39"/>
      <c r="AX342" s="39"/>
      <c r="AY342" s="39"/>
      <c r="AZ342" s="39"/>
      <c r="BA342" s="39"/>
      <c r="BB342" s="39"/>
      <c r="BC342" s="39"/>
      <c r="BD342" s="39"/>
      <c r="BE342" s="39"/>
      <c r="BF342" s="39"/>
      <c r="BG342" s="39"/>
      <c r="BH342" s="39"/>
      <c r="BI342" s="39"/>
      <c r="BJ342" s="39"/>
      <c r="BK342" s="39"/>
      <c r="BL342" s="39"/>
      <c r="BM342" s="39"/>
      <c r="BN342" s="39"/>
      <c r="BO342" s="39"/>
      <c r="BP342" s="39"/>
      <c r="BQ342" s="39"/>
      <c r="BR342" s="39"/>
      <c r="BS342" s="39"/>
      <c r="BT342" s="39"/>
      <c r="BU342" s="39"/>
      <c r="BV342" s="39"/>
      <c r="BW342" s="39"/>
      <c r="BX342" s="39"/>
      <c r="BY342" s="39"/>
    </row>
    <row r="343" spans="2:77" s="38" customFormat="1" ht="30" customHeight="1">
      <c r="B343" s="54"/>
      <c r="C343" s="55"/>
      <c r="D343" s="53"/>
      <c r="E343" s="56"/>
      <c r="F343" s="57"/>
      <c r="G343" s="57"/>
      <c r="H343" s="58"/>
      <c r="I343" s="56"/>
      <c r="J343" s="53"/>
      <c r="K343" s="56"/>
      <c r="L343" s="56"/>
      <c r="M343" s="56"/>
      <c r="N343" s="59"/>
      <c r="O343" s="59"/>
      <c r="P343" s="59"/>
      <c r="Q343" s="59"/>
      <c r="R343" s="60"/>
      <c r="W343" s="300"/>
      <c r="X343" s="39"/>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52"/>
      <c r="AW343" s="39"/>
      <c r="AX343" s="39"/>
      <c r="AY343" s="39"/>
      <c r="AZ343" s="39"/>
      <c r="BA343" s="39"/>
      <c r="BB343" s="39"/>
      <c r="BC343" s="39"/>
      <c r="BD343" s="39"/>
      <c r="BE343" s="39"/>
      <c r="BF343" s="39"/>
      <c r="BG343" s="39"/>
      <c r="BH343" s="39"/>
      <c r="BI343" s="39"/>
      <c r="BJ343" s="39"/>
      <c r="BK343" s="39"/>
      <c r="BL343" s="39"/>
      <c r="BM343" s="39"/>
      <c r="BN343" s="39"/>
      <c r="BO343" s="39"/>
      <c r="BP343" s="39"/>
      <c r="BQ343" s="39"/>
      <c r="BR343" s="39"/>
      <c r="BS343" s="39"/>
      <c r="BT343" s="39"/>
      <c r="BU343" s="39"/>
      <c r="BV343" s="39"/>
      <c r="BW343" s="39"/>
      <c r="BX343" s="39"/>
      <c r="BY343" s="39"/>
    </row>
    <row r="344" spans="2:77" s="38" customFormat="1" ht="30" customHeight="1">
      <c r="B344" s="54"/>
      <c r="C344" s="55"/>
      <c r="D344" s="53"/>
      <c r="E344" s="56"/>
      <c r="F344" s="57"/>
      <c r="G344" s="57"/>
      <c r="H344" s="58"/>
      <c r="I344" s="56"/>
      <c r="J344" s="53"/>
      <c r="K344" s="56"/>
      <c r="L344" s="56"/>
      <c r="M344" s="56"/>
      <c r="N344" s="59"/>
      <c r="O344" s="59"/>
      <c r="P344" s="59"/>
      <c r="Q344" s="59"/>
      <c r="R344" s="60"/>
      <c r="W344" s="300"/>
      <c r="X344" s="39"/>
      <c r="Y344" s="39"/>
      <c r="Z344" s="39"/>
      <c r="AA344" s="39"/>
      <c r="AB344" s="39"/>
      <c r="AC344" s="39"/>
      <c r="AD344" s="39"/>
      <c r="AE344" s="39"/>
      <c r="AF344" s="39"/>
      <c r="AG344" s="39"/>
      <c r="AH344" s="39"/>
      <c r="AI344" s="39"/>
      <c r="AJ344" s="39"/>
      <c r="AK344" s="39"/>
      <c r="AL344" s="39"/>
      <c r="AM344" s="39"/>
      <c r="AN344" s="39"/>
      <c r="AO344" s="39"/>
      <c r="AP344" s="39"/>
      <c r="AQ344" s="39"/>
      <c r="AR344" s="39"/>
      <c r="AS344" s="39"/>
      <c r="AT344" s="39"/>
      <c r="AU344" s="39"/>
      <c r="AV344" s="52"/>
      <c r="AW344" s="39"/>
      <c r="AX344" s="39"/>
      <c r="AY344" s="39"/>
      <c r="AZ344" s="39"/>
      <c r="BA344" s="39"/>
      <c r="BB344" s="39"/>
      <c r="BC344" s="39"/>
      <c r="BD344" s="39"/>
      <c r="BE344" s="39"/>
      <c r="BF344" s="39"/>
      <c r="BG344" s="39"/>
      <c r="BH344" s="39"/>
      <c r="BI344" s="39"/>
      <c r="BJ344" s="39"/>
      <c r="BK344" s="39"/>
      <c r="BL344" s="39"/>
      <c r="BM344" s="39"/>
      <c r="BN344" s="39"/>
      <c r="BO344" s="39"/>
      <c r="BP344" s="39"/>
      <c r="BQ344" s="39"/>
      <c r="BR344" s="39"/>
      <c r="BS344" s="39"/>
      <c r="BT344" s="39"/>
      <c r="BU344" s="39"/>
      <c r="BV344" s="39"/>
      <c r="BW344" s="39"/>
      <c r="BX344" s="39"/>
      <c r="BY344" s="39"/>
    </row>
    <row r="345" spans="2:77" s="38" customFormat="1" ht="30" customHeight="1">
      <c r="B345" s="54"/>
      <c r="C345" s="55"/>
      <c r="D345" s="53"/>
      <c r="E345" s="56"/>
      <c r="F345" s="57"/>
      <c r="G345" s="57"/>
      <c r="H345" s="58"/>
      <c r="I345" s="56"/>
      <c r="J345" s="53"/>
      <c r="K345" s="56"/>
      <c r="L345" s="56"/>
      <c r="M345" s="56"/>
      <c r="N345" s="59"/>
      <c r="O345" s="59"/>
      <c r="P345" s="59"/>
      <c r="Q345" s="59"/>
      <c r="R345" s="60"/>
      <c r="W345" s="300"/>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52"/>
      <c r="AW345" s="39"/>
      <c r="AX345" s="39"/>
      <c r="AY345" s="39"/>
      <c r="AZ345" s="39"/>
      <c r="BA345" s="39"/>
      <c r="BB345" s="39"/>
      <c r="BC345" s="39"/>
      <c r="BD345" s="39"/>
      <c r="BE345" s="39"/>
      <c r="BF345" s="39"/>
      <c r="BG345" s="39"/>
      <c r="BH345" s="39"/>
      <c r="BI345" s="39"/>
      <c r="BJ345" s="39"/>
      <c r="BK345" s="39"/>
      <c r="BL345" s="39"/>
      <c r="BM345" s="39"/>
      <c r="BN345" s="39"/>
      <c r="BO345" s="39"/>
      <c r="BP345" s="39"/>
      <c r="BQ345" s="39"/>
      <c r="BR345" s="39"/>
      <c r="BS345" s="39"/>
      <c r="BT345" s="39"/>
      <c r="BU345" s="39"/>
      <c r="BV345" s="39"/>
      <c r="BW345" s="39"/>
      <c r="BX345" s="39"/>
      <c r="BY345" s="39"/>
    </row>
    <row r="346" spans="2:77" s="38" customFormat="1" ht="30" customHeight="1">
      <c r="B346" s="54"/>
      <c r="C346" s="55"/>
      <c r="D346" s="53"/>
      <c r="E346" s="56"/>
      <c r="F346" s="57"/>
      <c r="G346" s="57"/>
      <c r="H346" s="58"/>
      <c r="I346" s="56"/>
      <c r="J346" s="53"/>
      <c r="K346" s="56"/>
      <c r="L346" s="56"/>
      <c r="M346" s="56"/>
      <c r="N346" s="59"/>
      <c r="O346" s="59"/>
      <c r="P346" s="59"/>
      <c r="Q346" s="59"/>
      <c r="R346" s="60"/>
      <c r="W346" s="300"/>
      <c r="X346" s="39"/>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52"/>
      <c r="AW346" s="39"/>
      <c r="AX346" s="39"/>
      <c r="AY346" s="39"/>
      <c r="AZ346" s="39"/>
      <c r="BA346" s="39"/>
      <c r="BB346" s="39"/>
      <c r="BC346" s="39"/>
      <c r="BD346" s="39"/>
      <c r="BE346" s="39"/>
      <c r="BF346" s="39"/>
      <c r="BG346" s="39"/>
      <c r="BH346" s="39"/>
      <c r="BI346" s="39"/>
      <c r="BJ346" s="39"/>
      <c r="BK346" s="39"/>
      <c r="BL346" s="39"/>
      <c r="BM346" s="39"/>
      <c r="BN346" s="39"/>
      <c r="BO346" s="39"/>
      <c r="BP346" s="39"/>
      <c r="BQ346" s="39"/>
      <c r="BR346" s="39"/>
      <c r="BS346" s="39"/>
      <c r="BT346" s="39"/>
      <c r="BU346" s="39"/>
      <c r="BV346" s="39"/>
      <c r="BW346" s="39"/>
      <c r="BX346" s="39"/>
      <c r="BY346" s="39"/>
    </row>
    <row r="347" spans="2:77" s="38" customFormat="1" ht="30" customHeight="1">
      <c r="B347" s="54"/>
      <c r="C347" s="55"/>
      <c r="D347" s="53"/>
      <c r="E347" s="56"/>
      <c r="F347" s="57"/>
      <c r="G347" s="57"/>
      <c r="H347" s="58"/>
      <c r="I347" s="56"/>
      <c r="J347" s="53"/>
      <c r="K347" s="56"/>
      <c r="L347" s="56"/>
      <c r="M347" s="56"/>
      <c r="N347" s="59"/>
      <c r="O347" s="59"/>
      <c r="P347" s="59"/>
      <c r="Q347" s="59"/>
      <c r="R347" s="60"/>
      <c r="W347" s="300"/>
      <c r="X347" s="39"/>
      <c r="Y347" s="39"/>
      <c r="Z347" s="39"/>
      <c r="AA347" s="39"/>
      <c r="AB347" s="39"/>
      <c r="AC347" s="39"/>
      <c r="AD347" s="39"/>
      <c r="AE347" s="39"/>
      <c r="AF347" s="39"/>
      <c r="AG347" s="39"/>
      <c r="AH347" s="39"/>
      <c r="AI347" s="39"/>
      <c r="AJ347" s="39"/>
      <c r="AK347" s="39"/>
      <c r="AL347" s="39"/>
      <c r="AM347" s="39"/>
      <c r="AN347" s="39"/>
      <c r="AO347" s="39"/>
      <c r="AP347" s="39"/>
      <c r="AQ347" s="39"/>
      <c r="AR347" s="39"/>
      <c r="AS347" s="39"/>
      <c r="AT347" s="39"/>
      <c r="AU347" s="39"/>
      <c r="AV347" s="52"/>
      <c r="AW347" s="39"/>
      <c r="AX347" s="39"/>
      <c r="AY347" s="39"/>
      <c r="AZ347" s="39"/>
      <c r="BA347" s="39"/>
      <c r="BB347" s="39"/>
      <c r="BC347" s="39"/>
      <c r="BD347" s="39"/>
      <c r="BE347" s="39"/>
      <c r="BF347" s="39"/>
      <c r="BG347" s="39"/>
      <c r="BH347" s="39"/>
      <c r="BI347" s="39"/>
      <c r="BJ347" s="39"/>
      <c r="BK347" s="39"/>
      <c r="BL347" s="39"/>
      <c r="BM347" s="39"/>
      <c r="BN347" s="39"/>
      <c r="BO347" s="39"/>
      <c r="BP347" s="39"/>
      <c r="BQ347" s="39"/>
      <c r="BR347" s="39"/>
      <c r="BS347" s="39"/>
      <c r="BT347" s="39"/>
      <c r="BU347" s="39"/>
      <c r="BV347" s="39"/>
      <c r="BW347" s="39"/>
      <c r="BX347" s="39"/>
      <c r="BY347" s="39"/>
    </row>
    <row r="348" spans="2:77" s="38" customFormat="1" ht="30" customHeight="1">
      <c r="B348" s="54"/>
      <c r="C348" s="55"/>
      <c r="D348" s="53"/>
      <c r="E348" s="56"/>
      <c r="F348" s="57"/>
      <c r="G348" s="57"/>
      <c r="H348" s="58"/>
      <c r="I348" s="56"/>
      <c r="J348" s="53"/>
      <c r="K348" s="56"/>
      <c r="L348" s="56"/>
      <c r="M348" s="56"/>
      <c r="N348" s="59"/>
      <c r="O348" s="59"/>
      <c r="P348" s="59"/>
      <c r="Q348" s="59"/>
      <c r="R348" s="60"/>
      <c r="W348" s="300"/>
      <c r="X348" s="39"/>
      <c r="Y348" s="39"/>
      <c r="Z348" s="39"/>
      <c r="AA348" s="39"/>
      <c r="AB348" s="39"/>
      <c r="AC348" s="39"/>
      <c r="AD348" s="39"/>
      <c r="AE348" s="39"/>
      <c r="AF348" s="39"/>
      <c r="AG348" s="39"/>
      <c r="AH348" s="39"/>
      <c r="AI348" s="39"/>
      <c r="AJ348" s="39"/>
      <c r="AK348" s="39"/>
      <c r="AL348" s="39"/>
      <c r="AM348" s="39"/>
      <c r="AN348" s="39"/>
      <c r="AO348" s="39"/>
      <c r="AP348" s="39"/>
      <c r="AQ348" s="39"/>
      <c r="AR348" s="39"/>
      <c r="AS348" s="39"/>
      <c r="AT348" s="39"/>
      <c r="AU348" s="39"/>
      <c r="AV348" s="52"/>
      <c r="AW348" s="39"/>
      <c r="AX348" s="39"/>
      <c r="AY348" s="39"/>
      <c r="AZ348" s="39"/>
      <c r="BA348" s="39"/>
      <c r="BB348" s="39"/>
      <c r="BC348" s="39"/>
      <c r="BD348" s="39"/>
      <c r="BE348" s="39"/>
      <c r="BF348" s="39"/>
      <c r="BG348" s="39"/>
      <c r="BH348" s="39"/>
      <c r="BI348" s="39"/>
      <c r="BJ348" s="39"/>
      <c r="BK348" s="39"/>
      <c r="BL348" s="39"/>
      <c r="BM348" s="39"/>
      <c r="BN348" s="39"/>
      <c r="BO348" s="39"/>
      <c r="BP348" s="39"/>
      <c r="BQ348" s="39"/>
      <c r="BR348" s="39"/>
      <c r="BS348" s="39"/>
      <c r="BT348" s="39"/>
      <c r="BU348" s="39"/>
      <c r="BV348" s="39"/>
      <c r="BW348" s="39"/>
      <c r="BX348" s="39"/>
      <c r="BY348" s="39"/>
    </row>
    <row r="349" spans="2:77" s="38" customFormat="1" ht="30" customHeight="1">
      <c r="B349" s="54"/>
      <c r="C349" s="55"/>
      <c r="D349" s="53"/>
      <c r="E349" s="56"/>
      <c r="F349" s="57"/>
      <c r="G349" s="57"/>
      <c r="H349" s="58"/>
      <c r="I349" s="56"/>
      <c r="J349" s="53"/>
      <c r="K349" s="56"/>
      <c r="L349" s="56"/>
      <c r="M349" s="56"/>
      <c r="N349" s="59"/>
      <c r="O349" s="59"/>
      <c r="P349" s="59"/>
      <c r="Q349" s="59"/>
      <c r="R349" s="60"/>
      <c r="W349" s="300"/>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52"/>
      <c r="AW349" s="39"/>
      <c r="AX349" s="39"/>
      <c r="AY349" s="39"/>
      <c r="AZ349" s="39"/>
      <c r="BA349" s="39"/>
      <c r="BB349" s="39"/>
      <c r="BC349" s="39"/>
      <c r="BD349" s="39"/>
      <c r="BE349" s="39"/>
      <c r="BF349" s="39"/>
      <c r="BG349" s="39"/>
      <c r="BH349" s="39"/>
      <c r="BI349" s="39"/>
      <c r="BJ349" s="39"/>
      <c r="BK349" s="39"/>
      <c r="BL349" s="39"/>
      <c r="BM349" s="39"/>
      <c r="BN349" s="39"/>
      <c r="BO349" s="39"/>
      <c r="BP349" s="39"/>
      <c r="BQ349" s="39"/>
      <c r="BR349" s="39"/>
      <c r="BS349" s="39"/>
      <c r="BT349" s="39"/>
      <c r="BU349" s="39"/>
      <c r="BV349" s="39"/>
      <c r="BW349" s="39"/>
      <c r="BX349" s="39"/>
      <c r="BY349" s="39"/>
    </row>
    <row r="350" spans="2:77" s="38" customFormat="1" ht="30" customHeight="1">
      <c r="B350" s="54"/>
      <c r="C350" s="55"/>
      <c r="D350" s="53"/>
      <c r="E350" s="56"/>
      <c r="F350" s="57"/>
      <c r="G350" s="57"/>
      <c r="H350" s="58"/>
      <c r="I350" s="56"/>
      <c r="J350" s="53"/>
      <c r="K350" s="56"/>
      <c r="L350" s="56"/>
      <c r="M350" s="56"/>
      <c r="N350" s="59"/>
      <c r="O350" s="59"/>
      <c r="P350" s="59"/>
      <c r="Q350" s="59"/>
      <c r="R350" s="60"/>
      <c r="W350" s="300"/>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52"/>
      <c r="AW350" s="39"/>
      <c r="AX350" s="39"/>
      <c r="AY350" s="39"/>
      <c r="AZ350" s="39"/>
      <c r="BA350" s="39"/>
      <c r="BB350" s="39"/>
      <c r="BC350" s="39"/>
      <c r="BD350" s="39"/>
      <c r="BE350" s="39"/>
      <c r="BF350" s="39"/>
      <c r="BG350" s="39"/>
      <c r="BH350" s="39"/>
      <c r="BI350" s="39"/>
      <c r="BJ350" s="39"/>
      <c r="BK350" s="39"/>
      <c r="BL350" s="39"/>
      <c r="BM350" s="39"/>
      <c r="BN350" s="39"/>
      <c r="BO350" s="39"/>
      <c r="BP350" s="39"/>
      <c r="BQ350" s="39"/>
      <c r="BR350" s="39"/>
      <c r="BS350" s="39"/>
      <c r="BT350" s="39"/>
      <c r="BU350" s="39"/>
      <c r="BV350" s="39"/>
      <c r="BW350" s="39"/>
      <c r="BX350" s="39"/>
      <c r="BY350" s="39"/>
    </row>
    <row r="351" spans="2:77" s="38" customFormat="1" ht="30" customHeight="1">
      <c r="B351" s="54"/>
      <c r="C351" s="55"/>
      <c r="D351" s="53"/>
      <c r="E351" s="56"/>
      <c r="F351" s="57"/>
      <c r="G351" s="57"/>
      <c r="H351" s="58"/>
      <c r="I351" s="56"/>
      <c r="J351" s="53"/>
      <c r="K351" s="56"/>
      <c r="L351" s="56"/>
      <c r="M351" s="56"/>
      <c r="N351" s="59"/>
      <c r="O351" s="59"/>
      <c r="P351" s="59"/>
      <c r="Q351" s="59"/>
      <c r="R351" s="60"/>
      <c r="W351" s="300"/>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52"/>
      <c r="AW351" s="39"/>
      <c r="AX351" s="39"/>
      <c r="AY351" s="39"/>
      <c r="AZ351" s="39"/>
      <c r="BA351" s="39"/>
      <c r="BB351" s="39"/>
      <c r="BC351" s="39"/>
      <c r="BD351" s="39"/>
      <c r="BE351" s="39"/>
      <c r="BF351" s="39"/>
      <c r="BG351" s="39"/>
      <c r="BH351" s="39"/>
      <c r="BI351" s="39"/>
      <c r="BJ351" s="39"/>
      <c r="BK351" s="39"/>
      <c r="BL351" s="39"/>
      <c r="BM351" s="39"/>
      <c r="BN351" s="39"/>
      <c r="BO351" s="39"/>
      <c r="BP351" s="39"/>
      <c r="BQ351" s="39"/>
      <c r="BR351" s="39"/>
      <c r="BS351" s="39"/>
      <c r="BT351" s="39"/>
      <c r="BU351" s="39"/>
      <c r="BV351" s="39"/>
      <c r="BW351" s="39"/>
      <c r="BX351" s="39"/>
      <c r="BY351" s="39"/>
    </row>
    <row r="352" spans="2:77" s="38" customFormat="1" ht="30" customHeight="1">
      <c r="B352" s="54"/>
      <c r="C352" s="55"/>
      <c r="D352" s="53"/>
      <c r="E352" s="56"/>
      <c r="F352" s="57"/>
      <c r="G352" s="57"/>
      <c r="H352" s="58"/>
      <c r="I352" s="56"/>
      <c r="J352" s="53"/>
      <c r="K352" s="56"/>
      <c r="L352" s="56"/>
      <c r="M352" s="56"/>
      <c r="N352" s="59"/>
      <c r="O352" s="59"/>
      <c r="P352" s="59"/>
      <c r="Q352" s="59"/>
      <c r="R352" s="60"/>
      <c r="W352" s="300"/>
      <c r="X352" s="39"/>
      <c r="Y352" s="39"/>
      <c r="Z352" s="39"/>
      <c r="AA352" s="39"/>
      <c r="AB352" s="39"/>
      <c r="AC352" s="39"/>
      <c r="AD352" s="39"/>
      <c r="AE352" s="39"/>
      <c r="AF352" s="39"/>
      <c r="AG352" s="39"/>
      <c r="AH352" s="39"/>
      <c r="AI352" s="39"/>
      <c r="AJ352" s="39"/>
      <c r="AK352" s="39"/>
      <c r="AL352" s="39"/>
      <c r="AM352" s="39"/>
      <c r="AN352" s="39"/>
      <c r="AO352" s="39"/>
      <c r="AP352" s="39"/>
      <c r="AQ352" s="39"/>
      <c r="AR352" s="39"/>
      <c r="AS352" s="39"/>
      <c r="AT352" s="39"/>
      <c r="AU352" s="39"/>
      <c r="AV352" s="52"/>
      <c r="AW352" s="39"/>
      <c r="AX352" s="39"/>
      <c r="AY352" s="39"/>
      <c r="AZ352" s="39"/>
      <c r="BA352" s="39"/>
      <c r="BB352" s="39"/>
      <c r="BC352" s="39"/>
      <c r="BD352" s="39"/>
      <c r="BE352" s="39"/>
      <c r="BF352" s="39"/>
      <c r="BG352" s="39"/>
      <c r="BH352" s="39"/>
      <c r="BI352" s="39"/>
      <c r="BJ352" s="39"/>
      <c r="BK352" s="39"/>
      <c r="BL352" s="39"/>
      <c r="BM352" s="39"/>
      <c r="BN352" s="39"/>
      <c r="BO352" s="39"/>
      <c r="BP352" s="39"/>
      <c r="BQ352" s="39"/>
      <c r="BR352" s="39"/>
      <c r="BS352" s="39"/>
      <c r="BT352" s="39"/>
      <c r="BU352" s="39"/>
      <c r="BV352" s="39"/>
      <c r="BW352" s="39"/>
      <c r="BX352" s="39"/>
      <c r="BY352" s="39"/>
    </row>
    <row r="353" spans="2:77" s="38" customFormat="1" ht="30" customHeight="1">
      <c r="B353" s="54"/>
      <c r="C353" s="55"/>
      <c r="D353" s="53"/>
      <c r="E353" s="56"/>
      <c r="F353" s="57"/>
      <c r="G353" s="57"/>
      <c r="H353" s="58"/>
      <c r="I353" s="56"/>
      <c r="J353" s="53"/>
      <c r="K353" s="56"/>
      <c r="L353" s="56"/>
      <c r="M353" s="56"/>
      <c r="N353" s="59"/>
      <c r="O353" s="59"/>
      <c r="P353" s="59"/>
      <c r="Q353" s="59"/>
      <c r="R353" s="60"/>
      <c r="W353" s="300"/>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52"/>
      <c r="AW353" s="39"/>
      <c r="AX353" s="39"/>
      <c r="AY353" s="39"/>
      <c r="AZ353" s="39"/>
      <c r="BA353" s="39"/>
      <c r="BB353" s="39"/>
      <c r="BC353" s="39"/>
      <c r="BD353" s="39"/>
      <c r="BE353" s="39"/>
      <c r="BF353" s="39"/>
      <c r="BG353" s="39"/>
      <c r="BH353" s="39"/>
      <c r="BI353" s="39"/>
      <c r="BJ353" s="39"/>
      <c r="BK353" s="39"/>
      <c r="BL353" s="39"/>
      <c r="BM353" s="39"/>
      <c r="BN353" s="39"/>
      <c r="BO353" s="39"/>
      <c r="BP353" s="39"/>
      <c r="BQ353" s="39"/>
      <c r="BR353" s="39"/>
      <c r="BS353" s="39"/>
      <c r="BT353" s="39"/>
      <c r="BU353" s="39"/>
      <c r="BV353" s="39"/>
      <c r="BW353" s="39"/>
      <c r="BX353" s="39"/>
      <c r="BY353" s="39"/>
    </row>
    <row r="354" spans="2:77" s="38" customFormat="1" ht="30" customHeight="1">
      <c r="B354" s="54"/>
      <c r="C354" s="55"/>
      <c r="D354" s="53"/>
      <c r="E354" s="56"/>
      <c r="F354" s="57"/>
      <c r="G354" s="57"/>
      <c r="H354" s="58"/>
      <c r="I354" s="56"/>
      <c r="J354" s="53"/>
      <c r="K354" s="56"/>
      <c r="L354" s="56"/>
      <c r="M354" s="56"/>
      <c r="N354" s="59"/>
      <c r="O354" s="59"/>
      <c r="P354" s="59"/>
      <c r="Q354" s="59"/>
      <c r="R354" s="60"/>
      <c r="W354" s="300"/>
      <c r="X354" s="39"/>
      <c r="Y354" s="39"/>
      <c r="Z354" s="39"/>
      <c r="AA354" s="39"/>
      <c r="AB354" s="39"/>
      <c r="AC354" s="39"/>
      <c r="AD354" s="39"/>
      <c r="AE354" s="39"/>
      <c r="AF354" s="39"/>
      <c r="AG354" s="39"/>
      <c r="AH354" s="39"/>
      <c r="AI354" s="39"/>
      <c r="AJ354" s="39"/>
      <c r="AK354" s="39"/>
      <c r="AL354" s="39"/>
      <c r="AM354" s="39"/>
      <c r="AN354" s="39"/>
      <c r="AO354" s="39"/>
      <c r="AP354" s="39"/>
      <c r="AQ354" s="39"/>
      <c r="AR354" s="39"/>
      <c r="AS354" s="39"/>
      <c r="AT354" s="39"/>
      <c r="AU354" s="39"/>
      <c r="AV354" s="52"/>
      <c r="AW354" s="39"/>
      <c r="AX354" s="39"/>
      <c r="AY354" s="39"/>
      <c r="AZ354" s="39"/>
      <c r="BA354" s="39"/>
      <c r="BB354" s="39"/>
      <c r="BC354" s="39"/>
      <c r="BD354" s="39"/>
      <c r="BE354" s="39"/>
      <c r="BF354" s="39"/>
      <c r="BG354" s="39"/>
      <c r="BH354" s="39"/>
      <c r="BI354" s="39"/>
      <c r="BJ354" s="39"/>
      <c r="BK354" s="39"/>
      <c r="BL354" s="39"/>
      <c r="BM354" s="39"/>
      <c r="BN354" s="39"/>
      <c r="BO354" s="39"/>
      <c r="BP354" s="39"/>
      <c r="BQ354" s="39"/>
      <c r="BR354" s="39"/>
      <c r="BS354" s="39"/>
      <c r="BT354" s="39"/>
      <c r="BU354" s="39"/>
      <c r="BV354" s="39"/>
      <c r="BW354" s="39"/>
      <c r="BX354" s="39"/>
      <c r="BY354" s="39"/>
    </row>
    <row r="355" spans="2:77" s="36" customFormat="1">
      <c r="F355" s="63"/>
      <c r="G355" s="64"/>
      <c r="H355" s="65"/>
      <c r="I355" s="62"/>
      <c r="J355" s="42"/>
      <c r="M355" s="62"/>
      <c r="N355" s="66"/>
      <c r="O355" s="66"/>
      <c r="P355" s="66"/>
      <c r="Q355" s="66"/>
      <c r="R355" s="62"/>
      <c r="S355" s="62"/>
      <c r="T355" s="62"/>
      <c r="W355" s="301"/>
      <c r="X355" s="37"/>
      <c r="Y355" s="37"/>
      <c r="Z355" s="37"/>
      <c r="AA355" s="37"/>
      <c r="AB355" s="37"/>
      <c r="AC355" s="37"/>
      <c r="AD355" s="37"/>
      <c r="AE355" s="37"/>
      <c r="AF355" s="37"/>
      <c r="AG355" s="37"/>
      <c r="AH355" s="37"/>
      <c r="AI355" s="37"/>
      <c r="AJ355" s="37"/>
      <c r="AK355" s="37"/>
      <c r="AL355" s="37"/>
      <c r="AM355" s="37"/>
      <c r="AN355" s="37"/>
      <c r="AO355" s="37"/>
      <c r="AP355" s="37"/>
      <c r="AQ355" s="37"/>
      <c r="AR355" s="37"/>
      <c r="AS355" s="37"/>
      <c r="AT355" s="37"/>
      <c r="AU355" s="37"/>
      <c r="AV355" s="67"/>
      <c r="AW355" s="37"/>
      <c r="AX355" s="37"/>
      <c r="AY355" s="37"/>
      <c r="AZ355" s="37"/>
      <c r="BA355" s="37"/>
      <c r="BB355" s="37"/>
      <c r="BC355" s="37"/>
      <c r="BD355" s="37"/>
      <c r="BE355" s="37"/>
      <c r="BF355" s="37"/>
      <c r="BG355" s="37"/>
      <c r="BH355" s="37"/>
      <c r="BI355" s="37"/>
      <c r="BJ355" s="37"/>
      <c r="BK355" s="37"/>
      <c r="BL355" s="37"/>
      <c r="BM355" s="37"/>
      <c r="BN355" s="37"/>
      <c r="BO355" s="37"/>
      <c r="BP355" s="37"/>
      <c r="BQ355" s="37"/>
      <c r="BR355" s="37"/>
      <c r="BS355" s="37"/>
      <c r="BT355" s="37"/>
      <c r="BU355" s="37"/>
      <c r="BV355" s="37"/>
      <c r="BW355" s="37"/>
      <c r="BX355" s="37"/>
      <c r="BY355" s="37"/>
    </row>
  </sheetData>
  <mergeCells count="22">
    <mergeCell ref="H19:H22"/>
    <mergeCell ref="I19:I22"/>
    <mergeCell ref="F3:F11"/>
    <mergeCell ref="F19:F22"/>
    <mergeCell ref="G19:G22"/>
    <mergeCell ref="I40:I42"/>
    <mergeCell ref="H31:H32"/>
    <mergeCell ref="I31:I32"/>
    <mergeCell ref="A43:E43"/>
    <mergeCell ref="A1:W1"/>
    <mergeCell ref="U44:V44"/>
    <mergeCell ref="G36:G39"/>
    <mergeCell ref="G40:G42"/>
    <mergeCell ref="H36:H39"/>
    <mergeCell ref="H40:H42"/>
    <mergeCell ref="P41:P42"/>
    <mergeCell ref="I36:I39"/>
    <mergeCell ref="U2:V2"/>
    <mergeCell ref="G3:G11"/>
    <mergeCell ref="H3:H11"/>
    <mergeCell ref="I3:I11"/>
    <mergeCell ref="G31:G32"/>
  </mergeCells>
  <pageMargins left="0.16" right="0.23622047244094491" top="0.43" bottom="0.35433070866141736" header="0.23" footer="0.19685039370078741"/>
  <pageSetup paperSize="9" scale="6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sheetPr>
    <tabColor rgb="FF00FF00"/>
  </sheetPr>
  <dimension ref="A1:CD19"/>
  <sheetViews>
    <sheetView workbookViewId="0">
      <selection activeCell="D8" sqref="D8"/>
    </sheetView>
  </sheetViews>
  <sheetFormatPr defaultColWidth="9.140625" defaultRowHeight="12.75"/>
  <cols>
    <col min="1" max="1" width="9.140625" style="45"/>
    <col min="2" max="2" width="10.140625" style="45" customWidth="1"/>
    <col min="3" max="3" width="16" style="45" customWidth="1"/>
    <col min="4" max="4" width="48" style="45" bestFit="1" customWidth="1"/>
    <col min="5" max="5" width="23.5703125" style="45" bestFit="1" customWidth="1"/>
    <col min="6" max="6" width="12.28515625" style="45" customWidth="1"/>
    <col min="7" max="7" width="14.140625" style="45" customWidth="1"/>
    <col min="8" max="8" width="20" style="45" customWidth="1"/>
    <col min="9" max="9" width="12.42578125" style="81" bestFit="1" customWidth="1"/>
    <col min="10" max="10" width="20.85546875" style="81" customWidth="1"/>
    <col min="11" max="11" width="13.85546875" style="73" bestFit="1" customWidth="1"/>
    <col min="12" max="12" width="18.42578125" style="81" hidden="1" customWidth="1"/>
    <col min="13" max="13" width="11.5703125" style="81" hidden="1" customWidth="1"/>
    <col min="14" max="14" width="10.85546875" style="81" hidden="1" customWidth="1"/>
    <col min="15" max="15" width="1.85546875" style="81" hidden="1" customWidth="1"/>
    <col min="16" max="16" width="5.140625" style="81" hidden="1" customWidth="1"/>
    <col min="17" max="17" width="11.28515625" style="45" bestFit="1" customWidth="1"/>
    <col min="18" max="18" width="12.28515625" style="43" customWidth="1"/>
    <col min="19" max="75" width="9.140625" style="43"/>
    <col min="76" max="77" width="9.140625" style="45"/>
    <col min="78" max="78" width="9.140625" style="43"/>
    <col min="79" max="79" width="10.42578125" style="43" customWidth="1"/>
    <col min="80" max="80" width="10.28515625" style="43" customWidth="1"/>
    <col min="81" max="82" width="9.140625" style="43"/>
    <col min="83" max="84" width="9.140625" style="45"/>
    <col min="85" max="88" width="0" style="45" hidden="1" customWidth="1"/>
    <col min="89" max="16384" width="9.140625" style="45"/>
  </cols>
  <sheetData>
    <row r="1" spans="1:82" s="302" customFormat="1" ht="30" customHeight="1">
      <c r="A1" s="625" t="s">
        <v>185</v>
      </c>
      <c r="B1" s="625"/>
      <c r="C1" s="625"/>
      <c r="D1" s="625"/>
      <c r="E1" s="625"/>
      <c r="F1" s="625"/>
      <c r="G1" s="625"/>
      <c r="H1" s="625"/>
      <c r="I1" s="625"/>
      <c r="J1" s="625"/>
      <c r="K1" s="625"/>
      <c r="L1" s="625"/>
      <c r="M1" s="625"/>
      <c r="N1" s="625"/>
      <c r="O1" s="625"/>
      <c r="P1" s="625"/>
      <c r="Q1" s="625"/>
      <c r="BZ1" s="626"/>
      <c r="CA1" s="626"/>
      <c r="CB1" s="626"/>
      <c r="CC1" s="626"/>
      <c r="CD1" s="626"/>
    </row>
    <row r="2" spans="1:82" s="302" customFormat="1" ht="70.5" customHeight="1">
      <c r="A2" s="328" t="s">
        <v>275</v>
      </c>
      <c r="B2" s="323" t="s">
        <v>102</v>
      </c>
      <c r="C2" s="323" t="s">
        <v>103</v>
      </c>
      <c r="D2" s="625" t="s">
        <v>331</v>
      </c>
      <c r="E2" s="625"/>
      <c r="F2" s="627" t="s">
        <v>169</v>
      </c>
      <c r="G2" s="328" t="s">
        <v>146</v>
      </c>
      <c r="H2" s="328" t="s">
        <v>147</v>
      </c>
      <c r="I2" s="328" t="s">
        <v>170</v>
      </c>
      <c r="J2" s="327" t="s">
        <v>106</v>
      </c>
      <c r="K2" s="327" t="s">
        <v>107</v>
      </c>
      <c r="L2" s="328" t="s">
        <v>108</v>
      </c>
      <c r="M2" s="328" t="s">
        <v>67</v>
      </c>
      <c r="N2" s="328" t="s">
        <v>68</v>
      </c>
      <c r="O2" s="628" t="s">
        <v>66</v>
      </c>
      <c r="P2" s="628"/>
      <c r="Q2" s="329" t="s">
        <v>117</v>
      </c>
      <c r="BZ2" s="626"/>
      <c r="CA2" s="626"/>
      <c r="CB2" s="626"/>
      <c r="CC2" s="626"/>
      <c r="CD2" s="626"/>
    </row>
    <row r="3" spans="1:82" s="48" customFormat="1" ht="30" customHeight="1">
      <c r="A3" s="365">
        <v>1</v>
      </c>
      <c r="B3" s="366" t="s">
        <v>199</v>
      </c>
      <c r="C3" s="365" t="s">
        <v>198</v>
      </c>
      <c r="D3" s="367" t="s">
        <v>195</v>
      </c>
      <c r="E3" s="368" t="s">
        <v>203</v>
      </c>
      <c r="F3" s="369">
        <v>2479</v>
      </c>
      <c r="G3" s="365" t="s">
        <v>58</v>
      </c>
      <c r="H3" s="370" t="s">
        <v>142</v>
      </c>
      <c r="I3" s="371">
        <v>342200</v>
      </c>
      <c r="J3" s="372">
        <v>290000</v>
      </c>
      <c r="K3" s="373">
        <v>342200</v>
      </c>
      <c r="L3" s="374">
        <f t="shared" ref="L3:L9" si="0">I3-K3</f>
        <v>0</v>
      </c>
      <c r="M3" s="375">
        <v>250</v>
      </c>
      <c r="N3" s="376">
        <v>10</v>
      </c>
      <c r="O3" s="376"/>
      <c r="P3" s="377"/>
      <c r="Q3" s="336" t="s">
        <v>310</v>
      </c>
      <c r="AP3" s="47" t="s">
        <v>118</v>
      </c>
      <c r="AQ3" s="47" t="s">
        <v>58</v>
      </c>
      <c r="AR3" s="47" t="s">
        <v>141</v>
      </c>
      <c r="BZ3" s="47" t="s">
        <v>118</v>
      </c>
      <c r="CA3" s="47" t="s">
        <v>58</v>
      </c>
      <c r="CB3" s="47" t="s">
        <v>128</v>
      </c>
      <c r="CC3" s="47"/>
      <c r="CD3" s="47"/>
    </row>
    <row r="4" spans="1:82" s="48" customFormat="1" ht="30" customHeight="1">
      <c r="A4" s="336">
        <v>2</v>
      </c>
      <c r="B4" s="366" t="s">
        <v>199</v>
      </c>
      <c r="C4" s="365" t="s">
        <v>198</v>
      </c>
      <c r="D4" s="344" t="s">
        <v>196</v>
      </c>
      <c r="E4" s="336" t="s">
        <v>204</v>
      </c>
      <c r="F4" s="378">
        <v>1126</v>
      </c>
      <c r="G4" s="336" t="s">
        <v>58</v>
      </c>
      <c r="H4" s="379" t="s">
        <v>142</v>
      </c>
      <c r="I4" s="380">
        <v>318188.34000000003</v>
      </c>
      <c r="J4" s="381">
        <v>260000</v>
      </c>
      <c r="K4" s="345">
        <f>J4*1.18</f>
        <v>306800</v>
      </c>
      <c r="L4" s="374">
        <f t="shared" si="0"/>
        <v>11388.340000000026</v>
      </c>
      <c r="M4" s="382">
        <v>250</v>
      </c>
      <c r="N4" s="383">
        <v>10</v>
      </c>
      <c r="O4" s="383"/>
      <c r="P4" s="384"/>
      <c r="Q4" s="370" t="s">
        <v>310</v>
      </c>
      <c r="R4" s="47"/>
      <c r="S4" s="47"/>
      <c r="T4" s="47"/>
      <c r="U4" s="47"/>
      <c r="V4" s="47"/>
      <c r="W4" s="47"/>
      <c r="X4" s="47"/>
      <c r="Y4" s="47"/>
      <c r="Z4" s="47"/>
      <c r="AA4" s="47"/>
      <c r="AB4" s="47"/>
      <c r="AC4" s="47"/>
      <c r="AD4" s="47"/>
      <c r="AE4" s="47"/>
      <c r="AF4" s="47"/>
      <c r="AG4" s="47"/>
      <c r="AH4" s="47"/>
      <c r="AI4" s="47"/>
      <c r="AJ4" s="47"/>
      <c r="AK4" s="47"/>
      <c r="AL4" s="47"/>
      <c r="AM4" s="47"/>
      <c r="AN4" s="47"/>
      <c r="AO4" s="47"/>
      <c r="AP4" s="47" t="s">
        <v>122</v>
      </c>
      <c r="AQ4" s="47" t="s">
        <v>129</v>
      </c>
      <c r="AR4" s="47" t="s">
        <v>140</v>
      </c>
      <c r="AS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Z4" s="47" t="s">
        <v>122</v>
      </c>
      <c r="CA4" s="47" t="s">
        <v>129</v>
      </c>
      <c r="CB4" s="47" t="s">
        <v>130</v>
      </c>
      <c r="CC4" s="47"/>
      <c r="CD4" s="47"/>
    </row>
    <row r="5" spans="1:82" s="48" customFormat="1" ht="30" customHeight="1">
      <c r="A5" s="336">
        <v>3</v>
      </c>
      <c r="B5" s="366" t="s">
        <v>199</v>
      </c>
      <c r="C5" s="347" t="s">
        <v>206</v>
      </c>
      <c r="D5" s="344" t="s">
        <v>217</v>
      </c>
      <c r="E5" s="336" t="s">
        <v>218</v>
      </c>
      <c r="F5" s="378">
        <v>579</v>
      </c>
      <c r="G5" s="365" t="s">
        <v>58</v>
      </c>
      <c r="H5" s="370" t="s">
        <v>142</v>
      </c>
      <c r="I5" s="385">
        <v>236000</v>
      </c>
      <c r="J5" s="381">
        <v>200000</v>
      </c>
      <c r="K5" s="345">
        <v>236000</v>
      </c>
      <c r="L5" s="374">
        <f>I5-K5</f>
        <v>0</v>
      </c>
      <c r="M5" s="382"/>
      <c r="N5" s="383"/>
      <c r="O5" s="383"/>
      <c r="P5" s="384"/>
      <c r="Q5" s="370" t="s">
        <v>310</v>
      </c>
      <c r="R5" s="47"/>
      <c r="S5" s="47"/>
      <c r="T5" s="47"/>
      <c r="U5" s="47"/>
      <c r="V5" s="47"/>
      <c r="W5" s="47"/>
      <c r="X5" s="47"/>
      <c r="Y5" s="47"/>
      <c r="Z5" s="47"/>
      <c r="AA5" s="47"/>
      <c r="AB5" s="47"/>
      <c r="AC5" s="47"/>
      <c r="AD5" s="47"/>
      <c r="AE5" s="47"/>
      <c r="AF5" s="47"/>
      <c r="AG5" s="47"/>
      <c r="AH5" s="47"/>
      <c r="AI5" s="47"/>
      <c r="AJ5" s="47"/>
      <c r="AK5" s="47"/>
      <c r="AL5" s="47"/>
      <c r="AM5" s="47"/>
      <c r="AN5" s="47"/>
      <c r="AO5" s="47"/>
      <c r="AP5" s="47"/>
      <c r="AQ5" s="47" t="s">
        <v>143</v>
      </c>
      <c r="AR5" s="47" t="s">
        <v>144</v>
      </c>
      <c r="AS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Z5" s="47"/>
      <c r="CA5" s="47"/>
      <c r="CB5" s="47"/>
      <c r="CC5" s="47"/>
      <c r="CD5" s="47"/>
    </row>
    <row r="6" spans="1:82" s="48" customFormat="1" ht="30" customHeight="1">
      <c r="A6" s="365">
        <v>4</v>
      </c>
      <c r="B6" s="366" t="s">
        <v>199</v>
      </c>
      <c r="C6" s="347" t="s">
        <v>206</v>
      </c>
      <c r="D6" s="344" t="s">
        <v>215</v>
      </c>
      <c r="E6" s="386" t="s">
        <v>216</v>
      </c>
      <c r="F6" s="369">
        <v>121</v>
      </c>
      <c r="G6" s="365" t="s">
        <v>58</v>
      </c>
      <c r="H6" s="370" t="s">
        <v>142</v>
      </c>
      <c r="I6" s="385">
        <v>297660.58</v>
      </c>
      <c r="J6" s="381">
        <v>258000</v>
      </c>
      <c r="K6" s="345">
        <v>297660.58</v>
      </c>
      <c r="L6" s="374">
        <f t="shared" si="0"/>
        <v>0</v>
      </c>
      <c r="M6" s="345"/>
      <c r="N6" s="383"/>
      <c r="O6" s="383"/>
      <c r="P6" s="384"/>
      <c r="Q6" s="370" t="s">
        <v>310</v>
      </c>
      <c r="R6" s="47"/>
      <c r="S6" s="47"/>
      <c r="T6" s="47"/>
      <c r="U6" s="47"/>
      <c r="V6" s="47"/>
      <c r="W6" s="47"/>
      <c r="X6" s="47"/>
      <c r="Y6" s="47"/>
      <c r="Z6" s="47"/>
      <c r="AA6" s="47"/>
      <c r="AB6" s="47"/>
      <c r="AC6" s="47"/>
      <c r="AD6" s="47"/>
      <c r="AE6" s="47"/>
      <c r="AF6" s="47"/>
      <c r="AG6" s="47"/>
      <c r="AH6" s="47"/>
      <c r="AI6" s="47"/>
      <c r="AJ6" s="47"/>
      <c r="AK6" s="47"/>
      <c r="AL6" s="47"/>
      <c r="AM6" s="47"/>
      <c r="AN6" s="47"/>
      <c r="AO6" s="47"/>
      <c r="AP6" s="47" t="s">
        <v>8</v>
      </c>
      <c r="AQ6" s="47" t="s">
        <v>60</v>
      </c>
      <c r="AR6" s="47" t="s">
        <v>142</v>
      </c>
      <c r="AS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Z6" s="47" t="s">
        <v>8</v>
      </c>
      <c r="CA6" s="47" t="s">
        <v>60</v>
      </c>
      <c r="CB6" s="47" t="s">
        <v>131</v>
      </c>
      <c r="CC6" s="47"/>
      <c r="CD6" s="47"/>
    </row>
    <row r="7" spans="1:82" s="48" customFormat="1" ht="30" customHeight="1">
      <c r="A7" s="336">
        <v>5</v>
      </c>
      <c r="B7" s="366" t="s">
        <v>199</v>
      </c>
      <c r="C7" s="347" t="s">
        <v>206</v>
      </c>
      <c r="D7" s="344" t="s">
        <v>219</v>
      </c>
      <c r="E7" s="336" t="s">
        <v>220</v>
      </c>
      <c r="F7" s="378">
        <v>826</v>
      </c>
      <c r="G7" s="365" t="s">
        <v>58</v>
      </c>
      <c r="H7" s="370" t="s">
        <v>142</v>
      </c>
      <c r="I7" s="385">
        <v>253972.26</v>
      </c>
      <c r="J7" s="381">
        <v>233000</v>
      </c>
      <c r="K7" s="345">
        <v>253972.26</v>
      </c>
      <c r="L7" s="374">
        <f t="shared" si="0"/>
        <v>0</v>
      </c>
      <c r="M7" s="382"/>
      <c r="N7" s="383"/>
      <c r="O7" s="383"/>
      <c r="P7" s="384"/>
      <c r="Q7" s="370" t="s">
        <v>310</v>
      </c>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t="s">
        <v>145</v>
      </c>
      <c r="AS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Z7" s="47"/>
      <c r="CA7" s="47"/>
      <c r="CB7" s="47"/>
      <c r="CC7" s="47"/>
      <c r="CD7" s="47"/>
    </row>
    <row r="8" spans="1:82" s="48" customFormat="1" ht="30" customHeight="1">
      <c r="A8" s="336">
        <v>6</v>
      </c>
      <c r="B8" s="335" t="s">
        <v>199</v>
      </c>
      <c r="C8" s="337" t="s">
        <v>206</v>
      </c>
      <c r="D8" s="344" t="s">
        <v>311</v>
      </c>
      <c r="E8" s="387" t="s">
        <v>210</v>
      </c>
      <c r="F8" s="346"/>
      <c r="G8" s="365" t="s">
        <v>58</v>
      </c>
      <c r="H8" s="370" t="s">
        <v>142</v>
      </c>
      <c r="I8" s="385">
        <v>97345.2</v>
      </c>
      <c r="J8" s="381">
        <v>82495.929999999993</v>
      </c>
      <c r="K8" s="345">
        <v>97345.2</v>
      </c>
      <c r="L8" s="374">
        <f t="shared" si="0"/>
        <v>0</v>
      </c>
      <c r="M8" s="382"/>
      <c r="N8" s="383"/>
      <c r="O8" s="383"/>
      <c r="P8" s="384"/>
      <c r="Q8" s="370" t="s">
        <v>310</v>
      </c>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Z8" s="47"/>
      <c r="CA8" s="47"/>
      <c r="CB8" s="47"/>
      <c r="CC8" s="47"/>
      <c r="CD8" s="47"/>
    </row>
    <row r="9" spans="1:82" s="48" customFormat="1" ht="30" customHeight="1">
      <c r="A9" s="365">
        <v>7</v>
      </c>
      <c r="B9" s="366" t="s">
        <v>199</v>
      </c>
      <c r="C9" s="347" t="s">
        <v>206</v>
      </c>
      <c r="D9" s="344" t="s">
        <v>221</v>
      </c>
      <c r="E9" s="336" t="s">
        <v>222</v>
      </c>
      <c r="F9" s="378">
        <v>380</v>
      </c>
      <c r="G9" s="365" t="s">
        <v>58</v>
      </c>
      <c r="H9" s="370" t="s">
        <v>142</v>
      </c>
      <c r="I9" s="345">
        <v>271702.61</v>
      </c>
      <c r="J9" s="381">
        <v>250000</v>
      </c>
      <c r="K9" s="345">
        <v>271702.61</v>
      </c>
      <c r="L9" s="374">
        <f t="shared" si="0"/>
        <v>0</v>
      </c>
      <c r="M9" s="382"/>
      <c r="N9" s="383"/>
      <c r="O9" s="383"/>
      <c r="P9" s="384"/>
      <c r="Q9" s="370" t="s">
        <v>310</v>
      </c>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S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Z9" s="47"/>
      <c r="CA9" s="47"/>
      <c r="CB9" s="47"/>
      <c r="CC9" s="47"/>
      <c r="CD9" s="47"/>
    </row>
    <row r="10" spans="1:82" s="48" customFormat="1" ht="30" customHeight="1">
      <c r="A10" s="336">
        <v>8</v>
      </c>
      <c r="B10" s="366" t="s">
        <v>199</v>
      </c>
      <c r="C10" s="388" t="s">
        <v>225</v>
      </c>
      <c r="D10" s="389" t="s">
        <v>277</v>
      </c>
      <c r="E10" s="388" t="s">
        <v>278</v>
      </c>
      <c r="F10" s="378">
        <v>532</v>
      </c>
      <c r="G10" s="365" t="s">
        <v>58</v>
      </c>
      <c r="H10" s="370" t="s">
        <v>142</v>
      </c>
      <c r="I10" s="390">
        <v>106056.6</v>
      </c>
      <c r="J10" s="372">
        <v>89878.47</v>
      </c>
      <c r="K10" s="390">
        <v>106056.6</v>
      </c>
      <c r="L10" s="374">
        <f>I10-K10</f>
        <v>0</v>
      </c>
      <c r="M10" s="375"/>
      <c r="N10" s="376"/>
      <c r="O10" s="376"/>
      <c r="P10" s="377"/>
      <c r="Q10" s="370" t="s">
        <v>310</v>
      </c>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S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Z10" s="47"/>
      <c r="CA10" s="47"/>
      <c r="CB10" s="47"/>
      <c r="CC10" s="47"/>
      <c r="CD10" s="47"/>
    </row>
    <row r="11" spans="1:82" s="48" customFormat="1" ht="30" customHeight="1">
      <c r="A11" s="336">
        <v>9</v>
      </c>
      <c r="B11" s="366" t="s">
        <v>199</v>
      </c>
      <c r="C11" s="347" t="s">
        <v>237</v>
      </c>
      <c r="D11" s="350" t="s">
        <v>243</v>
      </c>
      <c r="E11" s="386" t="s">
        <v>244</v>
      </c>
      <c r="F11" s="369">
        <v>85</v>
      </c>
      <c r="G11" s="365" t="s">
        <v>58</v>
      </c>
      <c r="H11" s="370" t="s">
        <v>142</v>
      </c>
      <c r="I11" s="385">
        <v>204140</v>
      </c>
      <c r="J11" s="372">
        <v>173000</v>
      </c>
      <c r="K11" s="373">
        <v>204140</v>
      </c>
      <c r="L11" s="374">
        <f>I11-K11</f>
        <v>0</v>
      </c>
      <c r="M11" s="375">
        <v>20</v>
      </c>
      <c r="N11" s="376">
        <v>150</v>
      </c>
      <c r="O11" s="376"/>
      <c r="P11" s="377"/>
      <c r="Q11" s="370" t="s">
        <v>310</v>
      </c>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Z11" s="47"/>
      <c r="CA11" s="47"/>
      <c r="CB11" s="47"/>
      <c r="CC11" s="47"/>
      <c r="CD11" s="47"/>
    </row>
    <row r="12" spans="1:82" s="48" customFormat="1" ht="30" customHeight="1" thickBot="1">
      <c r="A12" s="365">
        <v>10</v>
      </c>
      <c r="B12" s="366" t="s">
        <v>199</v>
      </c>
      <c r="C12" s="347" t="s">
        <v>237</v>
      </c>
      <c r="D12" s="350" t="s">
        <v>245</v>
      </c>
      <c r="E12" s="336" t="s">
        <v>246</v>
      </c>
      <c r="F12" s="378">
        <v>55</v>
      </c>
      <c r="G12" s="336" t="s">
        <v>58</v>
      </c>
      <c r="H12" s="379" t="s">
        <v>142</v>
      </c>
      <c r="I12" s="385">
        <v>141600</v>
      </c>
      <c r="J12" s="381">
        <v>120000</v>
      </c>
      <c r="K12" s="345">
        <v>141600</v>
      </c>
      <c r="L12" s="374">
        <f>I12-K12</f>
        <v>0</v>
      </c>
      <c r="M12" s="382">
        <v>15</v>
      </c>
      <c r="N12" s="383">
        <v>20</v>
      </c>
      <c r="O12" s="383"/>
      <c r="P12" s="384"/>
      <c r="Q12" s="370" t="s">
        <v>310</v>
      </c>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Z12" s="47"/>
      <c r="CA12" s="47"/>
      <c r="CB12" s="47"/>
      <c r="CC12" s="47"/>
      <c r="CD12" s="47"/>
    </row>
    <row r="13" spans="1:82" s="48" customFormat="1" ht="30" customHeight="1">
      <c r="A13" s="336">
        <v>11</v>
      </c>
      <c r="B13" s="366" t="s">
        <v>199</v>
      </c>
      <c r="C13" s="365" t="s">
        <v>263</v>
      </c>
      <c r="D13" s="344" t="s">
        <v>264</v>
      </c>
      <c r="E13" s="386" t="s">
        <v>265</v>
      </c>
      <c r="F13" s="369">
        <v>2033</v>
      </c>
      <c r="G13" s="365" t="s">
        <v>129</v>
      </c>
      <c r="H13" s="370" t="s">
        <v>142</v>
      </c>
      <c r="I13" s="385">
        <v>215000</v>
      </c>
      <c r="J13" s="608">
        <v>811986.93</v>
      </c>
      <c r="K13" s="611">
        <v>958144.58</v>
      </c>
      <c r="L13" s="614">
        <f>I13+I14+I15+I16+I17+I18-K13</f>
        <v>1855.4200000000419</v>
      </c>
      <c r="M13" s="602">
        <v>975</v>
      </c>
      <c r="N13" s="605">
        <v>15</v>
      </c>
      <c r="O13" s="617"/>
      <c r="P13" s="617"/>
      <c r="Q13" s="370" t="s">
        <v>310</v>
      </c>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Z13" s="47"/>
      <c r="CA13" s="47"/>
      <c r="CB13" s="47"/>
      <c r="CC13" s="47"/>
      <c r="CD13" s="47"/>
    </row>
    <row r="14" spans="1:82" s="48" customFormat="1" ht="30" customHeight="1">
      <c r="A14" s="336">
        <v>12</v>
      </c>
      <c r="B14" s="366" t="s">
        <v>199</v>
      </c>
      <c r="C14" s="365" t="s">
        <v>263</v>
      </c>
      <c r="D14" s="344" t="s">
        <v>266</v>
      </c>
      <c r="E14" s="336" t="s">
        <v>261</v>
      </c>
      <c r="F14" s="378">
        <v>3121</v>
      </c>
      <c r="G14" s="336" t="s">
        <v>129</v>
      </c>
      <c r="H14" s="379" t="s">
        <v>142</v>
      </c>
      <c r="I14" s="385">
        <v>190000</v>
      </c>
      <c r="J14" s="609"/>
      <c r="K14" s="612"/>
      <c r="L14" s="615"/>
      <c r="M14" s="603"/>
      <c r="N14" s="606"/>
      <c r="O14" s="606"/>
      <c r="P14" s="606"/>
      <c r="Q14" s="370" t="s">
        <v>310</v>
      </c>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Z14" s="47"/>
      <c r="CA14" s="47"/>
      <c r="CB14" s="47"/>
      <c r="CC14" s="47"/>
      <c r="CD14" s="47"/>
    </row>
    <row r="15" spans="1:82" s="48" customFormat="1" ht="30" customHeight="1">
      <c r="A15" s="365">
        <v>13</v>
      </c>
      <c r="B15" s="366" t="s">
        <v>199</v>
      </c>
      <c r="C15" s="365" t="s">
        <v>263</v>
      </c>
      <c r="D15" s="344" t="s">
        <v>267</v>
      </c>
      <c r="E15" s="336" t="s">
        <v>268</v>
      </c>
      <c r="F15" s="378">
        <v>3829</v>
      </c>
      <c r="G15" s="336" t="s">
        <v>129</v>
      </c>
      <c r="H15" s="379" t="s">
        <v>142</v>
      </c>
      <c r="I15" s="385">
        <v>155000</v>
      </c>
      <c r="J15" s="609"/>
      <c r="K15" s="612"/>
      <c r="L15" s="615"/>
      <c r="M15" s="603"/>
      <c r="N15" s="606"/>
      <c r="O15" s="606"/>
      <c r="P15" s="606"/>
      <c r="Q15" s="370" t="s">
        <v>310</v>
      </c>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Z15" s="47"/>
      <c r="CA15" s="47"/>
      <c r="CB15" s="47"/>
      <c r="CC15" s="47"/>
      <c r="CD15" s="47"/>
    </row>
    <row r="16" spans="1:82" s="48" customFormat="1" ht="30" customHeight="1">
      <c r="A16" s="336">
        <v>14</v>
      </c>
      <c r="B16" s="366" t="s">
        <v>199</v>
      </c>
      <c r="C16" s="365" t="s">
        <v>263</v>
      </c>
      <c r="D16" s="344" t="s">
        <v>269</v>
      </c>
      <c r="E16" s="336" t="s">
        <v>270</v>
      </c>
      <c r="F16" s="378">
        <v>786</v>
      </c>
      <c r="G16" s="336" t="s">
        <v>129</v>
      </c>
      <c r="H16" s="379" t="s">
        <v>142</v>
      </c>
      <c r="I16" s="385">
        <v>150000</v>
      </c>
      <c r="J16" s="609"/>
      <c r="K16" s="612"/>
      <c r="L16" s="615"/>
      <c r="M16" s="603"/>
      <c r="N16" s="606"/>
      <c r="O16" s="606"/>
      <c r="P16" s="606"/>
      <c r="Q16" s="370" t="s">
        <v>310</v>
      </c>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Z16" s="47"/>
      <c r="CA16" s="47"/>
      <c r="CB16" s="47"/>
      <c r="CC16" s="47"/>
      <c r="CD16" s="47"/>
    </row>
    <row r="17" spans="1:82" s="48" customFormat="1" ht="30" customHeight="1">
      <c r="A17" s="336">
        <v>15</v>
      </c>
      <c r="B17" s="366" t="s">
        <v>199</v>
      </c>
      <c r="C17" s="365" t="s">
        <v>263</v>
      </c>
      <c r="D17" s="344" t="s">
        <v>271</v>
      </c>
      <c r="E17" s="336" t="s">
        <v>272</v>
      </c>
      <c r="F17" s="378">
        <v>1209</v>
      </c>
      <c r="G17" s="336" t="s">
        <v>129</v>
      </c>
      <c r="H17" s="379" t="s">
        <v>142</v>
      </c>
      <c r="I17" s="385">
        <v>140000</v>
      </c>
      <c r="J17" s="609"/>
      <c r="K17" s="612"/>
      <c r="L17" s="615"/>
      <c r="M17" s="603"/>
      <c r="N17" s="606"/>
      <c r="O17" s="606"/>
      <c r="P17" s="606"/>
      <c r="Q17" s="370" t="s">
        <v>310</v>
      </c>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Z17" s="47"/>
      <c r="CA17" s="47"/>
      <c r="CB17" s="47"/>
      <c r="CC17" s="47"/>
      <c r="CD17" s="47"/>
    </row>
    <row r="18" spans="1:82" s="48" customFormat="1" ht="30" customHeight="1">
      <c r="A18" s="365">
        <v>16</v>
      </c>
      <c r="B18" s="366" t="s">
        <v>199</v>
      </c>
      <c r="C18" s="365" t="s">
        <v>263</v>
      </c>
      <c r="D18" s="344" t="s">
        <v>273</v>
      </c>
      <c r="E18" s="336" t="s">
        <v>274</v>
      </c>
      <c r="F18" s="378">
        <v>414</v>
      </c>
      <c r="G18" s="336" t="s">
        <v>129</v>
      </c>
      <c r="H18" s="379" t="s">
        <v>142</v>
      </c>
      <c r="I18" s="385">
        <v>110000</v>
      </c>
      <c r="J18" s="610"/>
      <c r="K18" s="613"/>
      <c r="L18" s="616"/>
      <c r="M18" s="604"/>
      <c r="N18" s="607"/>
      <c r="O18" s="607"/>
      <c r="P18" s="607"/>
      <c r="Q18" s="370" t="s">
        <v>310</v>
      </c>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Z18" s="47"/>
      <c r="CA18" s="47"/>
      <c r="CB18" s="47"/>
      <c r="CC18" s="47"/>
      <c r="CD18" s="47"/>
    </row>
    <row r="19" spans="1:82" s="48" customFormat="1" ht="30" customHeight="1">
      <c r="A19" s="590" t="s">
        <v>9</v>
      </c>
      <c r="B19" s="590"/>
      <c r="C19" s="590"/>
      <c r="D19" s="590"/>
      <c r="E19" s="362"/>
      <c r="F19" s="391">
        <f>SUM(F3:F18)</f>
        <v>17575</v>
      </c>
      <c r="G19" s="362"/>
      <c r="H19" s="362"/>
      <c r="I19" s="392">
        <f t="shared" ref="I19:N19" si="1">SUM(I3:I18)</f>
        <v>3228865.5900000003</v>
      </c>
      <c r="J19" s="393">
        <f t="shared" si="1"/>
        <v>2768361.33</v>
      </c>
      <c r="K19" s="363">
        <f t="shared" si="1"/>
        <v>3215621.83</v>
      </c>
      <c r="L19" s="363" t="e">
        <f>L3+L4+L6+L5+L7+L8+L9+#REF!+#REF!+L10+L11+L12+L13</f>
        <v>#REF!</v>
      </c>
      <c r="M19" s="394">
        <f t="shared" si="1"/>
        <v>1510</v>
      </c>
      <c r="N19" s="394">
        <f t="shared" si="1"/>
        <v>205</v>
      </c>
      <c r="O19" s="394">
        <f>SUM(O3:O18)</f>
        <v>0</v>
      </c>
      <c r="P19" s="394">
        <f>SUM(P3:P18)</f>
        <v>0</v>
      </c>
      <c r="Q19" s="395"/>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Z19" s="47"/>
      <c r="CA19" s="47"/>
      <c r="CB19" s="47"/>
      <c r="CC19" s="47"/>
      <c r="CD19" s="47"/>
    </row>
  </sheetData>
  <mergeCells count="11">
    <mergeCell ref="A1:Q1"/>
    <mergeCell ref="A19:D19"/>
    <mergeCell ref="M13:M18"/>
    <mergeCell ref="N13:N18"/>
    <mergeCell ref="O2:P2"/>
    <mergeCell ref="J13:J18"/>
    <mergeCell ref="K13:K18"/>
    <mergeCell ref="L13:L18"/>
    <mergeCell ref="O13:O18"/>
    <mergeCell ref="P13:P18"/>
    <mergeCell ref="D2:E2"/>
  </mergeCells>
  <dataValidations count="5">
    <dataValidation type="list" allowBlank="1" showInputMessage="1" showErrorMessage="1" sqref="H2 H14:H65534 H12 H4">
      <formula1>$AR$3:$AR$9</formula1>
    </dataValidation>
    <dataValidation type="list" allowBlank="1" showInputMessage="1" showErrorMessage="1" sqref="H13 H11 H3 H5:H9">
      <formula1>$AR$3:$AR$7</formula1>
    </dataValidation>
    <dataValidation type="list" allowBlank="1" showInputMessage="1" showErrorMessage="1" sqref="G2:G9 G11:G65534">
      <formula1>$AQ$3:$AQ$6</formula1>
    </dataValidation>
    <dataValidation type="list" allowBlank="1" showInputMessage="1" showErrorMessage="1" sqref="G10">
      <formula1>$AR$3:$AR$16</formula1>
    </dataValidation>
    <dataValidation type="list" allowBlank="1" showInputMessage="1" showErrorMessage="1" sqref="H10">
      <formula1>$AS$3:$AS$18</formula1>
    </dataValidation>
  </dataValidations>
  <pageMargins left="0.70866141732283472" right="0.24" top="0.74803149606299213" bottom="0.74803149606299213" header="0.31496062992125984" footer="0.31496062992125984"/>
  <pageSetup paperSize="9" scale="75" orientation="landscape" r:id="rId1"/>
  <ignoredErrors>
    <ignoredError sqref="L19" formula="1"/>
  </ignoredErrors>
</worksheet>
</file>

<file path=xl/worksheets/sheet6.xml><?xml version="1.0" encoding="utf-8"?>
<worksheet xmlns="http://schemas.openxmlformats.org/spreadsheetml/2006/main" xmlns:r="http://schemas.openxmlformats.org/officeDocument/2006/relationships">
  <sheetPr>
    <tabColor theme="2" tint="-0.249977111117893"/>
    <pageSetUpPr fitToPage="1"/>
  </sheetPr>
  <dimension ref="A1:CE19"/>
  <sheetViews>
    <sheetView tabSelected="1" workbookViewId="0">
      <selection activeCell="D2" sqref="D2:E2"/>
    </sheetView>
  </sheetViews>
  <sheetFormatPr defaultColWidth="9.140625" defaultRowHeight="12.75"/>
  <cols>
    <col min="1" max="1" width="9.140625" style="30"/>
    <col min="2" max="3" width="10.5703125" style="30" customWidth="1"/>
    <col min="4" max="4" width="35.28515625" style="30" customWidth="1"/>
    <col min="5" max="5" width="16.5703125" style="30" customWidth="1"/>
    <col min="6" max="7" width="8.140625" style="30" bestFit="1" customWidth="1"/>
    <col min="8" max="8" width="10.5703125" style="30" bestFit="1" customWidth="1"/>
    <col min="9" max="9" width="15" style="30" customWidth="1"/>
    <col min="10" max="10" width="18.28515625" style="30" bestFit="1" customWidth="1"/>
    <col min="11" max="11" width="14.28515625" style="30" customWidth="1"/>
    <col min="12" max="12" width="17.5703125" style="30" customWidth="1"/>
    <col min="13" max="13" width="15.140625" style="28" bestFit="1" customWidth="1"/>
    <col min="14" max="14" width="12.5703125" style="30" hidden="1" customWidth="1"/>
    <col min="15" max="15" width="10" style="30" hidden="1" customWidth="1"/>
    <col min="16" max="16" width="2.7109375" style="30" hidden="1" customWidth="1"/>
    <col min="17" max="17" width="5.28515625" style="30" hidden="1" customWidth="1"/>
    <col min="18" max="18" width="11.140625" style="30" customWidth="1"/>
    <col min="19" max="44" width="9.140625" style="80"/>
    <col min="45" max="45" width="18.28515625" style="80" customWidth="1"/>
    <col min="46" max="76" width="9.140625" style="80"/>
    <col min="77" max="78" width="9.140625" style="30"/>
    <col min="79" max="79" width="9.140625" style="80"/>
    <col min="80" max="80" width="10.42578125" style="80" customWidth="1"/>
    <col min="81" max="81" width="10.28515625" style="80" customWidth="1"/>
    <col min="82" max="83" width="9.140625" style="80"/>
    <col min="84" max="85" width="9.140625" style="30"/>
    <col min="86" max="89" width="0" style="30" hidden="1" customWidth="1"/>
    <col min="90" max="16384" width="9.140625" style="30"/>
  </cols>
  <sheetData>
    <row r="1" spans="1:83" s="632" customFormat="1" ht="45.75" customHeight="1">
      <c r="A1" s="642" t="s">
        <v>184</v>
      </c>
      <c r="B1" s="642"/>
      <c r="C1" s="642"/>
      <c r="D1" s="642"/>
      <c r="E1" s="642"/>
      <c r="F1" s="642"/>
      <c r="G1" s="642"/>
      <c r="H1" s="642"/>
      <c r="I1" s="642"/>
      <c r="J1" s="642"/>
      <c r="K1" s="642"/>
      <c r="L1" s="642"/>
      <c r="M1" s="642"/>
      <c r="N1" s="642"/>
      <c r="O1" s="642"/>
      <c r="P1" s="642"/>
      <c r="Q1" s="642"/>
      <c r="R1" s="642"/>
      <c r="CA1" s="633"/>
      <c r="CB1" s="633"/>
      <c r="CC1" s="633"/>
      <c r="CD1" s="633"/>
      <c r="CE1" s="633"/>
    </row>
    <row r="2" spans="1:83" s="632" customFormat="1" ht="67.5" customHeight="1">
      <c r="A2" s="305" t="s">
        <v>275</v>
      </c>
      <c r="B2" s="634" t="s">
        <v>102</v>
      </c>
      <c r="C2" s="634" t="s">
        <v>103</v>
      </c>
      <c r="D2" s="635" t="s">
        <v>331</v>
      </c>
      <c r="E2" s="635"/>
      <c r="F2" s="624" t="s">
        <v>167</v>
      </c>
      <c r="G2" s="624" t="s">
        <v>168</v>
      </c>
      <c r="H2" s="624" t="s">
        <v>169</v>
      </c>
      <c r="I2" s="636" t="s">
        <v>146</v>
      </c>
      <c r="J2" s="636" t="s">
        <v>334</v>
      </c>
      <c r="K2" s="636" t="s">
        <v>170</v>
      </c>
      <c r="L2" s="637" t="s">
        <v>106</v>
      </c>
      <c r="M2" s="637" t="s">
        <v>107</v>
      </c>
      <c r="N2" s="636" t="s">
        <v>108</v>
      </c>
      <c r="O2" s="636" t="s">
        <v>132</v>
      </c>
      <c r="P2" s="638" t="s">
        <v>133</v>
      </c>
      <c r="Q2" s="638"/>
      <c r="R2" s="639" t="s">
        <v>335</v>
      </c>
      <c r="CA2" s="633"/>
      <c r="CB2" s="633"/>
      <c r="CC2" s="633"/>
      <c r="CD2" s="633"/>
      <c r="CE2" s="633"/>
    </row>
    <row r="3" spans="1:83" s="29" customFormat="1" ht="53.25" customHeight="1">
      <c r="A3" s="396">
        <v>1</v>
      </c>
      <c r="B3" s="281" t="s">
        <v>199</v>
      </c>
      <c r="C3" s="281" t="s">
        <v>198</v>
      </c>
      <c r="D3" s="280" t="s">
        <v>197</v>
      </c>
      <c r="E3" s="629" t="s">
        <v>205</v>
      </c>
      <c r="F3" s="630">
        <v>1</v>
      </c>
      <c r="G3" s="630"/>
      <c r="H3" s="630">
        <v>1493</v>
      </c>
      <c r="I3" s="630" t="s">
        <v>129</v>
      </c>
      <c r="J3" s="630" t="s">
        <v>139</v>
      </c>
      <c r="K3" s="277">
        <v>199420</v>
      </c>
      <c r="L3" s="261">
        <v>169000</v>
      </c>
      <c r="M3" s="261">
        <v>199420</v>
      </c>
      <c r="N3" s="397">
        <f>K3-M3</f>
        <v>0</v>
      </c>
      <c r="O3" s="397"/>
      <c r="P3" s="397"/>
      <c r="Q3" s="397"/>
      <c r="R3" s="279" t="s">
        <v>310</v>
      </c>
      <c r="AQ3" s="26" t="s">
        <v>118</v>
      </c>
      <c r="AR3" s="26" t="s">
        <v>58</v>
      </c>
      <c r="AS3" s="26" t="s">
        <v>30</v>
      </c>
      <c r="AT3" s="26" t="s">
        <v>47</v>
      </c>
      <c r="CA3" s="26" t="s">
        <v>118</v>
      </c>
      <c r="CB3" s="26" t="s">
        <v>58</v>
      </c>
      <c r="CC3" s="26" t="s">
        <v>128</v>
      </c>
      <c r="CD3" s="26"/>
      <c r="CE3" s="26"/>
    </row>
    <row r="4" spans="1:83" s="27" customFormat="1" ht="53.25" customHeight="1">
      <c r="A4" s="396">
        <v>2</v>
      </c>
      <c r="B4" s="281" t="s">
        <v>199</v>
      </c>
      <c r="C4" s="278" t="s">
        <v>206</v>
      </c>
      <c r="D4" s="299" t="s">
        <v>223</v>
      </c>
      <c r="E4" s="629" t="s">
        <v>224</v>
      </c>
      <c r="F4" s="630">
        <v>1</v>
      </c>
      <c r="G4" s="630"/>
      <c r="H4" s="630">
        <v>762</v>
      </c>
      <c r="I4" s="630" t="s">
        <v>129</v>
      </c>
      <c r="J4" s="630" t="s">
        <v>139</v>
      </c>
      <c r="K4" s="303">
        <v>222076</v>
      </c>
      <c r="L4" s="261">
        <v>188200</v>
      </c>
      <c r="M4" s="276">
        <v>222076</v>
      </c>
      <c r="N4" s="397">
        <f>K4-M4</f>
        <v>0</v>
      </c>
      <c r="O4" s="397"/>
      <c r="P4" s="397"/>
      <c r="Q4" s="397"/>
      <c r="R4" s="279" t="s">
        <v>310</v>
      </c>
      <c r="S4" s="26"/>
      <c r="T4" s="26"/>
      <c r="U4" s="26"/>
      <c r="V4" s="26"/>
      <c r="W4" s="26"/>
      <c r="X4" s="26"/>
      <c r="Y4" s="26"/>
      <c r="Z4" s="26"/>
      <c r="AA4" s="26"/>
      <c r="AB4" s="26"/>
      <c r="AC4" s="26"/>
      <c r="AD4" s="26"/>
      <c r="AE4" s="26"/>
      <c r="AF4" s="26"/>
      <c r="AG4" s="26"/>
      <c r="AH4" s="26"/>
      <c r="AI4" s="26"/>
      <c r="AJ4" s="26"/>
      <c r="AK4" s="26"/>
      <c r="AL4" s="26"/>
      <c r="AM4" s="26"/>
      <c r="AN4" s="26"/>
      <c r="AO4" s="26"/>
      <c r="AP4" s="26"/>
      <c r="AQ4" s="26" t="s">
        <v>122</v>
      </c>
      <c r="AR4" s="26" t="s">
        <v>129</v>
      </c>
      <c r="AS4" s="26" t="s">
        <v>134</v>
      </c>
      <c r="AT4" s="26" t="s">
        <v>48</v>
      </c>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CA4" s="26" t="s">
        <v>122</v>
      </c>
      <c r="CB4" s="26" t="s">
        <v>129</v>
      </c>
      <c r="CC4" s="26" t="s">
        <v>130</v>
      </c>
      <c r="CD4" s="26"/>
      <c r="CE4" s="26"/>
    </row>
    <row r="5" spans="1:83" s="27" customFormat="1" ht="53.25" customHeight="1">
      <c r="A5" s="396">
        <v>3</v>
      </c>
      <c r="B5" s="281" t="s">
        <v>199</v>
      </c>
      <c r="C5" s="278" t="s">
        <v>225</v>
      </c>
      <c r="D5" s="299" t="s">
        <v>285</v>
      </c>
      <c r="E5" s="631" t="s">
        <v>236</v>
      </c>
      <c r="F5" s="630">
        <v>1</v>
      </c>
      <c r="G5" s="630"/>
      <c r="H5" s="630">
        <v>703</v>
      </c>
      <c r="I5" s="630" t="s">
        <v>60</v>
      </c>
      <c r="J5" s="630" t="s">
        <v>138</v>
      </c>
      <c r="K5" s="304">
        <v>173460</v>
      </c>
      <c r="L5" s="261">
        <v>147000</v>
      </c>
      <c r="M5" s="261">
        <v>173460</v>
      </c>
      <c r="N5" s="397">
        <f>K5-M5</f>
        <v>0</v>
      </c>
      <c r="O5" s="397">
        <v>100</v>
      </c>
      <c r="P5" s="397"/>
      <c r="Q5" s="397"/>
      <c r="R5" s="279" t="s">
        <v>310</v>
      </c>
      <c r="S5" s="26"/>
      <c r="T5" s="26"/>
      <c r="U5" s="26"/>
      <c r="V5" s="26"/>
      <c r="W5" s="26"/>
      <c r="X5" s="26"/>
      <c r="Y5" s="26"/>
      <c r="Z5" s="26"/>
      <c r="AA5" s="26"/>
      <c r="AB5" s="26"/>
      <c r="AC5" s="26"/>
      <c r="AD5" s="26"/>
      <c r="AE5" s="26"/>
      <c r="AF5" s="26"/>
      <c r="AG5" s="26"/>
      <c r="AH5" s="26"/>
      <c r="AI5" s="26"/>
      <c r="AJ5" s="26"/>
      <c r="AK5" s="26"/>
      <c r="AL5" s="26"/>
      <c r="AM5" s="26"/>
      <c r="AN5" s="26"/>
      <c r="AO5" s="26"/>
      <c r="AP5" s="26"/>
      <c r="AQ5" s="26" t="s">
        <v>8</v>
      </c>
      <c r="AR5" s="26" t="s">
        <v>60</v>
      </c>
      <c r="AS5" s="26" t="s">
        <v>135</v>
      </c>
      <c r="AT5" s="26" t="s">
        <v>49</v>
      </c>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CA5" s="26" t="s">
        <v>8</v>
      </c>
      <c r="CB5" s="26" t="s">
        <v>60</v>
      </c>
      <c r="CC5" s="26" t="s">
        <v>131</v>
      </c>
      <c r="CD5" s="26"/>
      <c r="CE5" s="26"/>
    </row>
    <row r="6" spans="1:83" s="27" customFormat="1" ht="53.25" customHeight="1">
      <c r="A6" s="396">
        <v>4</v>
      </c>
      <c r="B6" s="281" t="s">
        <v>199</v>
      </c>
      <c r="C6" s="278" t="s">
        <v>225</v>
      </c>
      <c r="D6" s="299" t="s">
        <v>327</v>
      </c>
      <c r="E6" s="631"/>
      <c r="F6" s="630"/>
      <c r="G6" s="630"/>
      <c r="H6" s="630"/>
      <c r="I6" s="630"/>
      <c r="J6" s="630"/>
      <c r="K6" s="304">
        <v>10512.39</v>
      </c>
      <c r="L6" s="261">
        <v>8908.81</v>
      </c>
      <c r="M6" s="304">
        <v>10512.39</v>
      </c>
      <c r="N6" s="397"/>
      <c r="O6" s="397"/>
      <c r="P6" s="397"/>
      <c r="Q6" s="397"/>
      <c r="R6" s="279" t="s">
        <v>310</v>
      </c>
      <c r="S6" s="621"/>
      <c r="T6" s="621"/>
      <c r="U6" s="621"/>
      <c r="V6" s="26"/>
      <c r="W6" s="26"/>
      <c r="X6" s="26"/>
      <c r="Y6" s="26"/>
      <c r="Z6" s="26"/>
      <c r="AA6" s="26"/>
      <c r="AB6" s="26"/>
      <c r="AC6" s="26"/>
      <c r="AD6" s="26"/>
      <c r="AE6" s="26"/>
      <c r="AF6" s="26"/>
      <c r="AG6" s="26"/>
      <c r="AH6" s="26"/>
      <c r="AI6" s="26"/>
      <c r="AJ6" s="26"/>
      <c r="AK6" s="26"/>
      <c r="AL6" s="26"/>
      <c r="AM6" s="26"/>
      <c r="AN6" s="26"/>
      <c r="AO6" s="26"/>
      <c r="AP6" s="26"/>
      <c r="AQ6" s="26"/>
      <c r="AR6" s="26"/>
      <c r="AS6" s="26"/>
      <c r="AT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CA6" s="26"/>
      <c r="CB6" s="26"/>
      <c r="CC6" s="26"/>
      <c r="CD6" s="26"/>
      <c r="CE6" s="26"/>
    </row>
    <row r="7" spans="1:83" s="27" customFormat="1" ht="53.25" customHeight="1">
      <c r="A7" s="396">
        <v>5</v>
      </c>
      <c r="B7" s="281" t="s">
        <v>199</v>
      </c>
      <c r="C7" s="281" t="s">
        <v>237</v>
      </c>
      <c r="D7" s="280" t="s">
        <v>247</v>
      </c>
      <c r="E7" s="629" t="s">
        <v>248</v>
      </c>
      <c r="F7" s="630">
        <v>1</v>
      </c>
      <c r="G7" s="630">
        <v>1</v>
      </c>
      <c r="H7" s="630">
        <v>900</v>
      </c>
      <c r="I7" s="630" t="s">
        <v>58</v>
      </c>
      <c r="J7" s="630" t="s">
        <v>139</v>
      </c>
      <c r="K7" s="304">
        <v>849600</v>
      </c>
      <c r="L7" s="261">
        <v>720000</v>
      </c>
      <c r="M7" s="276">
        <v>849600</v>
      </c>
      <c r="N7" s="397">
        <f>K7-M7</f>
        <v>0</v>
      </c>
      <c r="O7" s="397">
        <v>100</v>
      </c>
      <c r="P7" s="397"/>
      <c r="Q7" s="397"/>
      <c r="R7" s="279" t="s">
        <v>310</v>
      </c>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t="s">
        <v>136</v>
      </c>
      <c r="AT7" s="26" t="s">
        <v>137</v>
      </c>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CA7" s="26"/>
      <c r="CB7" s="26"/>
      <c r="CC7" s="26"/>
      <c r="CD7" s="26"/>
      <c r="CE7" s="26"/>
    </row>
    <row r="8" spans="1:83" s="27" customFormat="1" ht="18.75">
      <c r="A8" s="618" t="s">
        <v>9</v>
      </c>
      <c r="B8" s="619"/>
      <c r="C8" s="619"/>
      <c r="D8" s="620"/>
      <c r="E8" s="398"/>
      <c r="F8" s="399">
        <f>SUM(F3:F7)</f>
        <v>4</v>
      </c>
      <c r="G8" s="399">
        <f>SUM(G3:G7)</f>
        <v>1</v>
      </c>
      <c r="H8" s="399">
        <f>SUM(H3:H7)</f>
        <v>3858</v>
      </c>
      <c r="I8" s="398"/>
      <c r="J8" s="398"/>
      <c r="K8" s="400">
        <f>SUM(K3:K7)</f>
        <v>1455068.3900000001</v>
      </c>
      <c r="L8" s="400">
        <f>L3+L4+L5+L7</f>
        <v>1224200</v>
      </c>
      <c r="M8" s="400" t="e">
        <f>M3+M4+#REF!+M7</f>
        <v>#REF!</v>
      </c>
      <c r="N8" s="400">
        <f>SUM(N3:N7)</f>
        <v>0</v>
      </c>
      <c r="O8" s="358">
        <v>100</v>
      </c>
      <c r="P8" s="358"/>
      <c r="Q8" s="358"/>
      <c r="R8" s="401"/>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Z8" s="26"/>
      <c r="CA8" s="26"/>
      <c r="CB8" s="26"/>
      <c r="CC8" s="26"/>
      <c r="CD8" s="26"/>
    </row>
    <row r="12" spans="1:83">
      <c r="Q12" s="30">
        <v>90</v>
      </c>
    </row>
    <row r="16" spans="1:83">
      <c r="O16" s="272"/>
      <c r="P16" s="622"/>
    </row>
    <row r="17" spans="16:16">
      <c r="P17" s="623"/>
    </row>
    <row r="18" spans="16:16">
      <c r="P18" s="623"/>
    </row>
    <row r="19" spans="16:16">
      <c r="P19" s="623"/>
    </row>
  </sheetData>
  <mergeCells count="6">
    <mergeCell ref="A8:D8"/>
    <mergeCell ref="S6:U6"/>
    <mergeCell ref="P16:P19"/>
    <mergeCell ref="A1:R1"/>
    <mergeCell ref="D2:E2"/>
    <mergeCell ref="P2:Q2"/>
  </mergeCells>
  <dataValidations count="4">
    <dataValidation type="list" allowBlank="1" showInputMessage="1" showErrorMessage="1" sqref="I8:I65521 I2">
      <formula1>$AR$3:$AR$7</formula1>
    </dataValidation>
    <dataValidation type="list" allowBlank="1" showInputMessage="1" showErrorMessage="1" sqref="I3:I7">
      <formula1>$AR$3:$AR$5</formula1>
    </dataValidation>
    <dataValidation type="list" allowBlank="1" showInputMessage="1" showErrorMessage="1" sqref="J2:J1048576">
      <formula1>$AS$3:$AS$7</formula1>
    </dataValidation>
    <dataValidation type="list" allowBlank="1" showInputMessage="1" showErrorMessage="1" sqref="P2:P1048576">
      <formula1>$AT$3:$AT$7</formula1>
    </dataValidation>
  </dataValidations>
  <pageMargins left="0.49" right="0.18" top="0.74803149606299213" bottom="0.74803149606299213" header="0.31496062992125984" footer="0.31496062992125984"/>
  <pageSetup paperSize="9" scale="1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2</vt:i4>
      </vt:variant>
    </vt:vector>
  </HeadingPairs>
  <TitlesOfParts>
    <vt:vector size="8" baseType="lpstr">
      <vt:lpstr>ÖDENEK TAKİP-2019</vt:lpstr>
      <vt:lpstr>İL İCMALİ 2019</vt:lpstr>
      <vt:lpstr>2019 İÇMESUYU ALT DAĞ.</vt:lpstr>
      <vt:lpstr>2019 YOL İZLEME ALT DAĞ.</vt:lpstr>
      <vt:lpstr>2019 SULAMA ALT DAĞ.</vt:lpstr>
      <vt:lpstr>2019 ATIKSU ALT DAĞ.</vt:lpstr>
      <vt:lpstr>'İL İCMALİ 2019'!Yazdırma_Alanı</vt:lpstr>
      <vt:lpstr>'İL İCMALİ 2019'!Yazdırma_Başlıkları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ZEKERIYA_NIGIZ</cp:lastModifiedBy>
  <cp:lastPrinted>2021-06-15T12:43:21Z</cp:lastPrinted>
  <dcterms:created xsi:type="dcterms:W3CDTF">2018-04-11T07:59:38Z</dcterms:created>
  <dcterms:modified xsi:type="dcterms:W3CDTF">2021-06-21T12:43:41Z</dcterms:modified>
</cp:coreProperties>
</file>