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315" tabRatio="815"/>
  </bookViews>
  <sheets>
    <sheet name="ÖDENEK TAKİP-2022" sheetId="2" r:id="rId1"/>
    <sheet name="İL İCMALİ 2022" sheetId="8" r:id="rId2"/>
    <sheet name="2022 İÇMESUYU ALT DAĞ." sheetId="5" r:id="rId3"/>
    <sheet name="2022 YOL İZLEME ALT DAĞ." sheetId="6" r:id="rId4"/>
    <sheet name="2022 SULAMA ALT DAĞ." sheetId="7" r:id="rId5"/>
    <sheet name="2022 ATIKSU ALT DAĞ." sheetId="4" r:id="rId6"/>
  </sheets>
  <externalReferences>
    <externalReference r:id="rId7"/>
    <externalReference r:id="rId8"/>
    <externalReference r:id="rId9"/>
  </externalReferences>
  <definedNames>
    <definedName name="_xlnm._FilterDatabase" localSheetId="5" hidden="1">'2022 ATIKSU ALT DAĞ.'!$I$2:$J$7</definedName>
    <definedName name="_xlnm._FilterDatabase" localSheetId="2" hidden="1">'2022 İÇMESUYU ALT DAĞ.'!$A$2:$CR$34</definedName>
    <definedName name="_xlnm._FilterDatabase" localSheetId="4" hidden="1">'2022 SULAMA ALT DAĞ.'!$G$2:$H$10</definedName>
    <definedName name="_xlnm._FilterDatabase" localSheetId="3" hidden="1">'2022 YOL İZLEME ALT DAĞ.'!$A$2:$CR$97</definedName>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Area" localSheetId="5">'2022 ATIKSU ALT DAĞ.'!$A$1:$Y$7</definedName>
    <definedName name="_xlnm.Print_Area" localSheetId="2">'2022 İÇMESUYU ALT DAĞ.'!$A$1:$V$34</definedName>
    <definedName name="_xlnm.Print_Area" localSheetId="4">'2022 SULAMA ALT DAĞ.'!$A$1:$X$10</definedName>
    <definedName name="_xlnm.Print_Area" localSheetId="3">'2022 YOL İZLEME ALT DAĞ.'!$A$1:$AK$97</definedName>
    <definedName name="_xlnm.Print_Area" localSheetId="1">'İL İCMALİ 2022'!$A$1:$U$65</definedName>
    <definedName name="_xlnm.Print_Titles" localSheetId="1">'İL İCMALİ 2022'!$1:$1</definedName>
    <definedName name="YL">'[2]2005 ÖDENEK'!$C$8</definedName>
    <definedName name="YOL">'[2]YENİ İŞLER'!$P$3</definedName>
  </definedNames>
  <calcPr calcId="124519"/>
</workbook>
</file>

<file path=xl/calcChain.xml><?xml version="1.0" encoding="utf-8"?>
<calcChain xmlns="http://schemas.openxmlformats.org/spreadsheetml/2006/main">
  <c r="P76" i="6"/>
  <c r="O76"/>
  <c r="M5" i="4"/>
  <c r="M23" i="5" l="1"/>
  <c r="O21" i="6"/>
  <c r="O20"/>
  <c r="M17" i="5"/>
  <c r="N17" s="1"/>
  <c r="N47" i="6"/>
  <c r="O47" s="1"/>
  <c r="O46"/>
  <c r="P46" s="1"/>
  <c r="M19" i="5" l="1"/>
  <c r="K10" i="7" l="1"/>
  <c r="O92" i="6"/>
  <c r="P92" s="1"/>
  <c r="L6" i="7"/>
  <c r="O22" i="6"/>
  <c r="P22" s="1"/>
  <c r="M16" i="5"/>
  <c r="M15"/>
  <c r="M14"/>
  <c r="N14" s="1"/>
  <c r="M12"/>
  <c r="M11"/>
  <c r="N11" s="1"/>
  <c r="M9"/>
  <c r="N9" s="1"/>
  <c r="O45" i="6"/>
  <c r="O44"/>
  <c r="O43"/>
  <c r="O42"/>
  <c r="O41"/>
  <c r="K6" i="7"/>
  <c r="K9"/>
  <c r="O91" i="6"/>
  <c r="O33"/>
  <c r="W96"/>
  <c r="U96"/>
  <c r="T96"/>
  <c r="P50" l="1"/>
  <c r="S10" i="7"/>
  <c r="M32" i="5"/>
  <c r="N32" s="1"/>
  <c r="M20"/>
  <c r="N16"/>
  <c r="N15"/>
  <c r="N13"/>
  <c r="N12"/>
  <c r="K7" i="7"/>
  <c r="AF96" i="6"/>
  <c r="O85"/>
  <c r="P85" s="1"/>
  <c r="O88" l="1"/>
  <c r="O81"/>
  <c r="P81" s="1"/>
  <c r="O86"/>
  <c r="O75"/>
  <c r="P75" l="1"/>
  <c r="P74"/>
  <c r="O74"/>
  <c r="O51"/>
  <c r="P32" l="1"/>
  <c r="O32"/>
  <c r="O29"/>
  <c r="P29" s="1"/>
  <c r="O14"/>
  <c r="O95"/>
  <c r="O94"/>
  <c r="O93"/>
  <c r="P88"/>
  <c r="P86"/>
  <c r="O77"/>
  <c r="O69"/>
  <c r="P69" s="1"/>
  <c r="P61"/>
  <c r="O61"/>
  <c r="P51"/>
  <c r="O56"/>
  <c r="P56" s="1"/>
  <c r="P33"/>
  <c r="M28" i="5"/>
  <c r="N28" s="1"/>
  <c r="N31"/>
  <c r="M31"/>
  <c r="M26"/>
  <c r="M24"/>
  <c r="M18"/>
  <c r="K4" i="7"/>
  <c r="O19" i="6"/>
  <c r="N6" i="4" l="1"/>
  <c r="M6"/>
  <c r="N19" i="5"/>
  <c r="O49" i="6"/>
  <c r="O10"/>
  <c r="N26" i="5"/>
  <c r="N24"/>
  <c r="N23"/>
  <c r="N20"/>
  <c r="AH96" i="6" l="1"/>
  <c r="AG96"/>
  <c r="AI96"/>
  <c r="AJ96"/>
  <c r="U33" i="5"/>
  <c r="T33"/>
  <c r="S33"/>
  <c r="R33"/>
  <c r="Q33"/>
  <c r="O48" i="6"/>
  <c r="O5" l="1"/>
  <c r="M33" i="5" l="1"/>
  <c r="L33"/>
  <c r="K33"/>
  <c r="F33"/>
  <c r="P91" i="6"/>
  <c r="P93"/>
  <c r="P94"/>
  <c r="P95"/>
  <c r="P77"/>
  <c r="P40"/>
  <c r="P41"/>
  <c r="P42"/>
  <c r="P43"/>
  <c r="P44"/>
  <c r="P45"/>
  <c r="P48"/>
  <c r="P49"/>
  <c r="P14"/>
  <c r="P10"/>
  <c r="P5"/>
  <c r="O96"/>
  <c r="N96"/>
  <c r="M96"/>
  <c r="I96"/>
  <c r="G96"/>
  <c r="F17" i="8" l="1"/>
  <c r="V96" i="6"/>
  <c r="L17" i="8"/>
  <c r="R96" i="6"/>
  <c r="E17" i="8" s="1"/>
  <c r="S96" i="6"/>
  <c r="J17" i="8"/>
  <c r="X96" i="6"/>
  <c r="Y96"/>
  <c r="Z96"/>
  <c r="AA96"/>
  <c r="N17" i="8" s="1"/>
  <c r="AB96" i="6"/>
  <c r="AC96"/>
  <c r="Q96"/>
  <c r="D17" i="8" s="1"/>
  <c r="H4" i="2"/>
  <c r="G4"/>
  <c r="U10" i="7" l="1"/>
  <c r="V10"/>
  <c r="W10"/>
  <c r="J9" i="8" s="1"/>
  <c r="T10" i="7"/>
  <c r="J6" i="8" s="1"/>
  <c r="D6" l="1"/>
  <c r="I10" i="7"/>
  <c r="F6" i="2" s="1"/>
  <c r="F5"/>
  <c r="L4" i="7"/>
  <c r="N4" i="4" l="1"/>
  <c r="J7" i="8"/>
  <c r="D9"/>
  <c r="D7"/>
  <c r="L7" i="7" l="1"/>
  <c r="L8"/>
  <c r="L9"/>
  <c r="P19" i="6"/>
  <c r="P4"/>
  <c r="D6" i="2"/>
  <c r="P96" i="6" l="1"/>
  <c r="N33" i="5"/>
  <c r="G33"/>
  <c r="D4" i="2" l="1"/>
  <c r="F4"/>
  <c r="F5" i="8"/>
  <c r="F6"/>
  <c r="F7"/>
  <c r="F8"/>
  <c r="F9"/>
  <c r="L5"/>
  <c r="Q5"/>
  <c r="L6"/>
  <c r="Q6"/>
  <c r="L7"/>
  <c r="Q7"/>
  <c r="I8"/>
  <c r="L8"/>
  <c r="O8"/>
  <c r="Q8"/>
  <c r="L9"/>
  <c r="Q9"/>
  <c r="P8" l="1"/>
  <c r="R8"/>
  <c r="I7"/>
  <c r="G5" i="2" l="1"/>
  <c r="D5"/>
  <c r="T7" i="4" l="1"/>
  <c r="M5" i="8" s="1"/>
  <c r="O5" l="1"/>
  <c r="P5"/>
  <c r="K7" i="4"/>
  <c r="D7" i="2" l="1"/>
  <c r="D21" s="1"/>
  <c r="F7"/>
  <c r="J10" i="7"/>
  <c r="G6" i="2" s="1"/>
  <c r="H6"/>
  <c r="L10" i="7"/>
  <c r="G9" i="8"/>
  <c r="V7" i="4"/>
  <c r="M7" i="8" s="1"/>
  <c r="H7" i="4"/>
  <c r="F7"/>
  <c r="H96" i="6"/>
  <c r="I9" i="8" l="1"/>
  <c r="O7"/>
  <c r="R7" s="1"/>
  <c r="P7"/>
  <c r="H5" i="2"/>
  <c r="I5" l="1"/>
  <c r="I6"/>
  <c r="I8"/>
  <c r="I9"/>
  <c r="I10"/>
  <c r="I11"/>
  <c r="I12"/>
  <c r="I13"/>
  <c r="I14"/>
  <c r="I15"/>
  <c r="I16"/>
  <c r="I17"/>
  <c r="I18"/>
  <c r="I19"/>
  <c r="I20"/>
  <c r="I4"/>
  <c r="G7" i="4" l="1"/>
  <c r="F10" i="7"/>
  <c r="N10" i="8" l="1"/>
  <c r="K10"/>
  <c r="H10"/>
  <c r="E10"/>
  <c r="Q10" l="1"/>
  <c r="O10" i="7" l="1"/>
  <c r="P10"/>
  <c r="N10"/>
  <c r="M10"/>
  <c r="X7" i="4"/>
  <c r="M9" i="8" s="1"/>
  <c r="U7" i="4"/>
  <c r="M6" i="8" s="1"/>
  <c r="O6" s="1"/>
  <c r="W7" i="4"/>
  <c r="Q7"/>
  <c r="L7"/>
  <c r="G7" i="2" s="1"/>
  <c r="M7" i="4"/>
  <c r="H7" i="2" s="1"/>
  <c r="I7" s="1"/>
  <c r="I5" i="8" l="1"/>
  <c r="R5" s="1"/>
  <c r="O9"/>
  <c r="R9" s="1"/>
  <c r="P9"/>
  <c r="I6"/>
  <c r="R6" s="1"/>
  <c r="P6"/>
  <c r="G10"/>
  <c r="M10"/>
  <c r="D10"/>
  <c r="J10"/>
  <c r="N7" i="4"/>
  <c r="E21" i="2"/>
  <c r="F21"/>
  <c r="G21"/>
  <c r="H21"/>
  <c r="O10" i="8" l="1"/>
  <c r="I10"/>
  <c r="F10"/>
  <c r="P10"/>
  <c r="L10"/>
  <c r="I21" i="2"/>
  <c r="R10" i="8" l="1"/>
</calcChain>
</file>

<file path=xl/sharedStrings.xml><?xml version="1.0" encoding="utf-8"?>
<sst xmlns="http://schemas.openxmlformats.org/spreadsheetml/2006/main" count="1485" uniqueCount="507">
  <si>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</si>
  <si>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</si>
  <si>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</si>
  <si>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</si>
  <si>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</si>
  <si>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</si>
  <si>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</si>
  <si>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</si>
  <si>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</si>
  <si>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</si>
  <si>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</si>
  <si>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</si>
  <si>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</si>
  <si>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</si>
  <si>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</si>
  <si>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</si>
  <si>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</si>
  <si>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</si>
  <si>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</si>
  <si>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</si>
  <si>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</si>
  <si>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</si>
  <si>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</si>
  <si>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</si>
  <si>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</si>
  <si>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</si>
  <si>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</si>
  <si>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</si>
  <si>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</si>
  <si>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</si>
  <si>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</si>
  <si>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</si>
  <si>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</si>
  <si>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</si>
  <si>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</si>
  <si>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</si>
  <si>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</si>
  <si>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</si>
  <si>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</si>
  <si>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</si>
  <si>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</si>
  <si>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</si>
  <si>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</si>
  <si>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</si>
  <si>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</si>
  <si>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</si>
  <si>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</si>
  <si>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</si>
  <si>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</si>
  <si>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</si>
  <si>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</si>
  <si>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</si>
  <si>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</si>
  <si>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</si>
  <si>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</si>
  <si>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</si>
  <si>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</si>
  <si>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</si>
  <si>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</si>
  <si>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</si>
  <si>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</si>
  <si>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</si>
  <si>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</si>
  <si>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</si>
  <si>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</si>
  <si>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</si>
  <si>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</si>
  <si>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</si>
  <si>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</si>
  <si>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</si>
  <si>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</si>
  <si>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</si>
  <si>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</si>
  <si>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</si>
  <si>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</si>
  <si>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</si>
  <si>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</si>
  <si>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</si>
  <si>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SENE BAŞI ÖDENEĞİ
(TL)</t>
  </si>
  <si>
    <t>PROGRAM DEĞİŞİKLİĞİ SONUCU
(TL)</t>
  </si>
  <si>
    <t>GÖNDERİLEN ÖDENEK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</si>
  <si>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</si>
  <si>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</si>
  <si>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</si>
  <si>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</si>
  <si>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</si>
  <si>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</si>
  <si>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</si>
  <si>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</si>
  <si>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</si>
  <si>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</si>
  <si>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</si>
  <si>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</si>
  <si>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</si>
  <si>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</si>
  <si>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</si>
  <si>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</si>
  <si>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</si>
  <si>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</si>
  <si>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</si>
  <si>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</si>
  <si>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</si>
  <si>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t>KODU
"Y" "D.E" veya "EK"</t>
  </si>
  <si>
    <t>İLİ</t>
  </si>
  <si>
    <t>İLÇESİ</t>
  </si>
  <si>
    <t>KONTROL KESİM NO</t>
  </si>
  <si>
    <t>PROJE</t>
  </si>
  <si>
    <t>YOL ÖNCELİK SINIFI (BİRİNCİ DERECE, İKİNCİ DERECE)</t>
  </si>
  <si>
    <t xml:space="preserve">SÖZLEŞME TUTARI                     </t>
  </si>
  <si>
    <t xml:space="preserve">HARCAMA TUTARI                     </t>
  </si>
  <si>
    <t xml:space="preserve">ARTAN ÖDENEK MİKTARI                                                                                                                                                        </t>
  </si>
  <si>
    <t>HAM YOL</t>
  </si>
  <si>
    <t>TESVİYE</t>
  </si>
  <si>
    <t>ONARIM</t>
  </si>
  <si>
    <t>STABİLİZE</t>
  </si>
  <si>
    <t>1. KAT ASFALT</t>
  </si>
  <si>
    <t>2. KAT ASFALT</t>
  </si>
  <si>
    <t>TAŞ-BETON DUVAR</t>
  </si>
  <si>
    <t>SANAT YAPISI</t>
  </si>
  <si>
    <t>GERÇEKLEŞME YÜZDESİ</t>
  </si>
  <si>
    <t>ADI</t>
  </si>
  <si>
    <t>YERİ (KÖY/ÜNİTE)</t>
  </si>
  <si>
    <t xml:space="preserve">   (TL)
J</t>
  </si>
  <si>
    <t xml:space="preserve"> (TL)
K</t>
  </si>
  <si>
    <t xml:space="preserve"> (TL)
L</t>
  </si>
  <si>
    <t>Km</t>
  </si>
  <si>
    <t>m3</t>
  </si>
  <si>
    <t>MENFEZ
Ad.</t>
  </si>
  <si>
    <t>KÖPRÜ
Ad.</t>
  </si>
  <si>
    <t>FİZİKİ</t>
  </si>
  <si>
    <t>MADDİ</t>
  </si>
  <si>
    <t>BİTTİ</t>
  </si>
  <si>
    <t>İHL.  AŞM.</t>
  </si>
  <si>
    <t>BAŞLANAMADI</t>
  </si>
  <si>
    <t>AÇIKLAMALAR</t>
  </si>
  <si>
    <t>Y</t>
  </si>
  <si>
    <t>YOL STANDARDININ GELİŞTİRİLMESİ</t>
  </si>
  <si>
    <t>BİRİNCİ DERECE</t>
  </si>
  <si>
    <t>YENİ YOL</t>
  </si>
  <si>
    <t>D.E</t>
  </si>
  <si>
    <t>İKİNCİ DERECE</t>
  </si>
  <si>
    <t>TAŞ DUVAR</t>
  </si>
  <si>
    <t>MENFEZ</t>
  </si>
  <si>
    <t>KÖPRÜ</t>
  </si>
  <si>
    <t>BSK ASFALT</t>
  </si>
  <si>
    <r>
      <t xml:space="preserve">NİTELİĞİ 
</t>
    </r>
    <r>
      <rPr>
        <b/>
        <sz val="9"/>
        <rFont val="Arial Tur"/>
        <charset val="162"/>
      </rPr>
      <t>("YENİ TESİS", "TESİS GELİŞTİRME" veya "BAKIM ONARIM)</t>
    </r>
  </si>
  <si>
    <t>YERİ 
(KÖY/ÜNİTE)</t>
  </si>
  <si>
    <t>SULU</t>
  </si>
  <si>
    <t>TESİS GELİTİRME</t>
  </si>
  <si>
    <t>SUYU YETERSİZ</t>
  </si>
  <si>
    <t>SUSUZ</t>
  </si>
  <si>
    <r>
      <t xml:space="preserve">KONUSU
</t>
    </r>
    <r>
      <rPr>
        <b/>
        <sz val="9"/>
        <rFont val="Arial Tur"/>
        <charset val="162"/>
      </rPr>
      <t>( "Bireysel", "Sızdırmalı", "Sızdırmasız"  Foseptik</t>
    </r>
  </si>
  <si>
    <t>FOSSEPTİK- ARITMA KAPASİTESİ</t>
  </si>
  <si>
    <t>KANALİZASYON HAT BİLGİSİ</t>
  </si>
  <si>
    <t>TİPİ</t>
  </si>
  <si>
    <t>UZUNLUĞU
(mt)</t>
  </si>
  <si>
    <t>SIZDIRMALI</t>
  </si>
  <si>
    <t>SIZDIRMASIZ</t>
  </si>
  <si>
    <t>Gölet</t>
  </si>
  <si>
    <t>NİTELİĞİ 
("YENİ TESİS", "TESİS GELİŞTİRME" veya "BAKIM ONARIM)</t>
  </si>
  <si>
    <t>KONUSU
( "Gölet", "Gölet Sulama" "Yerüstü Sulama", "Yeraltı Sulama", "HİS"</t>
  </si>
  <si>
    <t>İSTİNAT DUVARI</t>
  </si>
  <si>
    <r>
      <t xml:space="preserve">NİTELİĞİ 
</t>
    </r>
    <r>
      <rPr>
        <b/>
        <sz val="9"/>
        <rFont val="Times New Roman"/>
        <family val="1"/>
        <charset val="162"/>
      </rPr>
      <t>(YENİ YOL", "YOL STANDARDININ GELİŞTİRİLMESİ" veya "BAKIM ve ONARIM)</t>
    </r>
  </si>
  <si>
    <r>
      <t>m</t>
    </r>
    <r>
      <rPr>
        <b/>
        <vertAlign val="superscript"/>
        <sz val="9"/>
        <rFont val="Times New Roman"/>
        <family val="1"/>
        <charset val="162"/>
      </rPr>
      <t>2</t>
    </r>
  </si>
  <si>
    <t>KLASİK BETON YOL</t>
  </si>
  <si>
    <t>SSB (Silindirle Sıkıştırılmış Beton) YOL</t>
  </si>
  <si>
    <t>SSB (SİLİNDİRLE SIKIŞTIRILMIŞ)  ETON YOL</t>
  </si>
  <si>
    <t>İPTAL</t>
  </si>
  <si>
    <t>DEVAM EDİYOR</t>
  </si>
  <si>
    <t>G</t>
  </si>
  <si>
    <t>H</t>
  </si>
  <si>
    <t>I</t>
  </si>
  <si>
    <t>M=A+D+G+J</t>
  </si>
  <si>
    <t>N=B+E+H+K</t>
  </si>
  <si>
    <t>O=C+F+I+L</t>
  </si>
  <si>
    <t xml:space="preserve"> </t>
  </si>
  <si>
    <t>DOĞAL ARITMA
(Yapay Sulak Alan) (Ad)</t>
  </si>
  <si>
    <t>ÜNİTE</t>
  </si>
  <si>
    <t>1. KAT (Km)</t>
  </si>
  <si>
    <t>2. KAT (Km)</t>
  </si>
  <si>
    <t>KLASİK (Km)</t>
  </si>
  <si>
    <t>SSB (Km)</t>
  </si>
  <si>
    <t>PARKE</t>
  </si>
  <si>
    <t>FAYDALANACAK KÖY SAYISI</t>
  </si>
  <si>
    <t>FAYDALANACAK ÜNİTE SAYISI</t>
  </si>
  <si>
    <t>FAYDALANACAK TOPLAM NÜFUS</t>
  </si>
  <si>
    <t>KONUSU ("HAM YOL", "TESVİYE", "STABİLİZE", "BSK", "KLASİK BETON","SSB","PARKE", "KÖPRÜ" veya "MENFEZ")</t>
  </si>
  <si>
    <t xml:space="preserve">PROGRAM ÖDENEĞİ                           </t>
  </si>
  <si>
    <t>KÖY YOLU İŞLERİNİN DURUMU</t>
  </si>
  <si>
    <t>YOLDAN YARALANAN</t>
  </si>
  <si>
    <t>KÖY SAYISI</t>
  </si>
  <si>
    <t>ÜNİTE SAYISI</t>
  </si>
  <si>
    <t>TOPLAM NÜFUS</t>
  </si>
  <si>
    <t>250 KİŞİLİK</t>
  </si>
  <si>
    <t>500 KİŞİLİK</t>
  </si>
  <si>
    <t>1000 KİŞİLİK</t>
  </si>
  <si>
    <t>1500 KİŞİLİK</t>
  </si>
  <si>
    <t xml:space="preserve">İŞ MAKİNASI LASTİĞİ </t>
  </si>
  <si>
    <t>ETÜD PROJE</t>
  </si>
  <si>
    <t>MADENİ YAĞ</t>
  </si>
  <si>
    <t>PROJEDEN YARARLANAN NÜFUS (ADET)</t>
  </si>
  <si>
    <t xml:space="preserve">  (TL)                                                                                                                                                                                                                                                                                                                                                  M=J - L </t>
  </si>
  <si>
    <t>BSK</t>
  </si>
  <si>
    <r>
      <rPr>
        <b/>
        <sz val="10"/>
        <color theme="1"/>
        <rFont val="Arial"/>
        <family val="2"/>
        <charset val="162"/>
      </rPr>
      <t>GÖNDERİLEN ÖDENEK:</t>
    </r>
    <r>
      <rPr>
        <sz val="10"/>
        <color theme="1"/>
        <rFont val="Arial"/>
        <family val="2"/>
        <charset val="162"/>
      </rPr>
      <t xml:space="preserve"> İLBANK TARAFINDAN AKTARILAN ÖDENEKTEN </t>
    </r>
  </si>
  <si>
    <r>
      <rPr>
        <b/>
        <sz val="10"/>
        <color theme="1"/>
        <rFont val="Arial"/>
        <family val="2"/>
        <charset val="162"/>
      </rPr>
      <t xml:space="preserve">MÜŞAVİRLİK HİZMETLERİ: </t>
    </r>
    <r>
      <rPr>
        <sz val="10"/>
        <color theme="1"/>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dördünü geçemez.</t>
    </r>
  </si>
  <si>
    <r>
      <rPr>
        <b/>
        <sz val="10"/>
        <color theme="1"/>
        <rFont val="Arial"/>
        <family val="2"/>
        <charset val="162"/>
      </rPr>
      <t>YÖNETİM GİDERLERİ:</t>
    </r>
    <r>
      <rPr>
        <sz val="10"/>
        <color theme="1"/>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üçünü aşamaz.</t>
    </r>
  </si>
  <si>
    <t>G=C-F</t>
  </si>
  <si>
    <t>Merkez</t>
  </si>
  <si>
    <t>Cizre</t>
  </si>
  <si>
    <t>Silopi</t>
  </si>
  <si>
    <t>İdil</t>
  </si>
  <si>
    <t>Güçlükonak</t>
  </si>
  <si>
    <t>Uludere</t>
  </si>
  <si>
    <t>Şırnak</t>
  </si>
  <si>
    <t>Zekeriya NİGİZ</t>
  </si>
  <si>
    <t>Tekniker</t>
  </si>
  <si>
    <t>zekeriya.nigiz@icisleri.com.tr</t>
  </si>
  <si>
    <t>Beytüşşebap</t>
  </si>
  <si>
    <t>KONUSU
( "SULU", "SUYU YETERSİZ" veya "SUSUZ")</t>
  </si>
  <si>
    <t>KÖYDES 2022 YILI İÇME SUYU İZLEME TABLOSU</t>
  </si>
  <si>
    <t>KÖYDES 2022 YILI ATIKSU İZLEME TABLOSU</t>
  </si>
  <si>
    <t>2022 YILI ÖDENEK TAKİP CETVELİ</t>
  </si>
  <si>
    <t>Güneyce Köyü  Parke Taşı Döşeme İşi - 1.000 m2</t>
  </si>
  <si>
    <t>Araköy Köyü  Parke Taşı Döşeme İşi  - 1.000 m2</t>
  </si>
  <si>
    <t>Kayaboyun Köyü  Parke Taşı Döşeme İşi  - 1.000 m2</t>
  </si>
  <si>
    <t>Akçay Köyü  Parke Taşı Döşeme İşi  - 1.000 m2</t>
  </si>
  <si>
    <t>Güneyce Köyü</t>
  </si>
  <si>
    <t>Araköy Köyü</t>
  </si>
  <si>
    <t>Kavuncu Köyü</t>
  </si>
  <si>
    <t>Koçbeyi Köyü</t>
  </si>
  <si>
    <t>Yoğurtçular  Köyü</t>
  </si>
  <si>
    <t xml:space="preserve">Başağaç Köyü </t>
  </si>
  <si>
    <t xml:space="preserve">Kızılsu Köyü </t>
  </si>
  <si>
    <t xml:space="preserve">Kayaboyun Köyü  </t>
  </si>
  <si>
    <t xml:space="preserve">Akçay Köyü </t>
  </si>
  <si>
    <t xml:space="preserve">Güneyçam  Köyü  </t>
  </si>
  <si>
    <t xml:space="preserve">Korucu  Köyü İçmesuyu Tesis Onarımı </t>
  </si>
  <si>
    <t xml:space="preserve">Aşağıçeşme Köyü Sondaj Delme İşi </t>
  </si>
  <si>
    <t xml:space="preserve">Tepeköy Köy Köyü Sonda Kuyusu Delme İşi </t>
  </si>
  <si>
    <t>Alakamış Köyü (Babet)Mezrası Sondaj Kuyusu Delme İşi</t>
  </si>
  <si>
    <t xml:space="preserve">Yazman Köyü Sondaj Kuyusu Delme İşi </t>
  </si>
  <si>
    <t>Yavşan Köyü içme Suyu Güneş Enerjisi Yapım İşi</t>
  </si>
  <si>
    <t>Oyalı Köyü içme Suyu Güneş Enerjisi Yapım İşi</t>
  </si>
  <si>
    <t xml:space="preserve">Akçakuşak Köyü İçme Suyu İletim Hattı Yapım İşi </t>
  </si>
  <si>
    <t xml:space="preserve">Demirboğaz Köyü İçme Suyu İletim Hattı Yapım İşi </t>
  </si>
  <si>
    <t xml:space="preserve">Damlarca Köyü İçme Suyu İletim Hattı Yapım İşi </t>
  </si>
  <si>
    <t xml:space="preserve">Ballı Köyü İçme Suyu İletim Hattı Ve Depo Yapım İşi </t>
  </si>
  <si>
    <t>Ballı</t>
  </si>
  <si>
    <t>Çığlıca Köyü Köy içi Yer Üstü Sulaması Bakım - Onarım işi</t>
  </si>
  <si>
    <t>Ortaköy, Andaç, Dağdibi, Gülyazı, Işıkveren ve Yemişli Köylere Beton Sulama Kanalı Yapım İşi</t>
  </si>
  <si>
    <t>Aşağıdere</t>
  </si>
  <si>
    <t>Mutluca</t>
  </si>
  <si>
    <t>Çığlıca</t>
  </si>
  <si>
    <t xml:space="preserve">Ortaköy, Andaç, Dağdibi, Gülyazı, Işıkveren ve Yemişli Köylere </t>
  </si>
  <si>
    <t>Mezra Köyü Köy içi Kanalizasyon Bakım - Onarım işi</t>
  </si>
  <si>
    <t>Mahmutlu Köyü Kanalizasyon Şebekesi Yapım İşi</t>
  </si>
  <si>
    <t xml:space="preserve">Mezra </t>
  </si>
  <si>
    <t>Mahmutlu</t>
  </si>
  <si>
    <t xml:space="preserve">Oymakaya Köyü Parke Taşı Döşeme İşi - 2.300 m2 </t>
  </si>
  <si>
    <t>Günyüzü Köyü Parke Taşı Döşeme İşi  - 1.000 m2</t>
  </si>
  <si>
    <t xml:space="preserve">Ilıcak Köyü Parke Taşı Döşeme İşi  - 1.500 m2 </t>
  </si>
  <si>
    <t>Başaran Köyü Parke Taşı Döşeme İşi  - 1.000 m2</t>
  </si>
  <si>
    <t>Boğazören Köyü  Parke Taşı Döşeme İşi -  1.000 m2</t>
  </si>
  <si>
    <t>Cevizağacı Köyü Parke Taşı Döşeme İşi  - 1.000 m2</t>
  </si>
  <si>
    <t>Pirinçli Köyü Parke Taşı Döşeme İşi - 1.000 m2</t>
  </si>
  <si>
    <t>Akçayol Köyü Köprü Yapım İşi  - 5x4 Ebat</t>
  </si>
  <si>
    <t>Koyunoba Köyü Köprü Yapım İşi - 8x4 Ebat</t>
  </si>
  <si>
    <t>Bolağaç Köyü Köprü Yapım İşi - 8x4 Ebat</t>
  </si>
  <si>
    <t xml:space="preserve">Mutluca Köyü Beton Yol Yapım işi 0,3 km </t>
  </si>
  <si>
    <t>Bozalan-Havuzlu-Girikova-Aşağıkonak-Yukarıkonak-Seyrantepe Grup Köy Yolu Stabilize Yapım işi  - 4,2 km</t>
  </si>
  <si>
    <t xml:space="preserve">Katran, Kocapınar, Aşağıçeşme, Aşağıkonak Köy İçi Yolları Stabilize Kaplama Yapım İşi  - 10 km </t>
  </si>
  <si>
    <t>Aksoy Köyü  Köy içi Kilitli Parke Taşı Yapım İşi  - 3.000 m2</t>
  </si>
  <si>
    <t>Dumanlı Köyü  Köy içi Kilitli Parke Taşı Yapım İşi  - 1.400 m2</t>
  </si>
  <si>
    <t>Tepeköyı Köyü  Köy içi Kilitli Parke Taşı Yapım İşi - 1000 m2</t>
  </si>
  <si>
    <t>Köyceğiz Köyü  Köy içi Kilitli Parke Taşı Yapım İşi  - 2.500 m2</t>
  </si>
  <si>
    <t>Yarbaşı Köyü  Köy içi Kilitli Parke Taşı Yapım İşi  - 1.500 m2</t>
  </si>
  <si>
    <t>Teke Köyü Köy içi Kilitli Parke Taşı Yapım İşi  - 1.400 m2</t>
  </si>
  <si>
    <t>Kaşıkçı Köyü Köy içi Kilitli Parke Taşı Yapım İşi  - 1.500 m2</t>
  </si>
  <si>
    <t>Pınarbaşı Köyü Köy içi Kilitli Parke Taşı Yapım İşi  - 1.000 m2</t>
  </si>
  <si>
    <t>Okçu Köyü Köy içi Kilitli Parke Taşı Yapım İşi  - 1.000 m2</t>
  </si>
  <si>
    <t xml:space="preserve">Sağkol Köyü Beton Yol Yapım İşi  - 0,15 Km  </t>
  </si>
  <si>
    <t xml:space="preserve">Koçtepe Köyüne Bağlı Koçyurdu Mezrası Beton Yol Yapım İşi – 0,15 Km </t>
  </si>
  <si>
    <t xml:space="preserve">Damlabaşı Köyü Beton Yol Yapım İşi  - 0,12 Km  </t>
  </si>
  <si>
    <t xml:space="preserve">Akdizgin Köyü Beton Yol Yapım İşi  - 0,08 Km  </t>
  </si>
  <si>
    <t xml:space="preserve">Akçakuşak Köyü Parke Taşı Yol Yapım İşi - 1.000 m2 </t>
  </si>
  <si>
    <t>Boyuncuk Köyü Parke Taşı Yol Yapım İşi - 1.000 m2</t>
  </si>
  <si>
    <t>Ormaniçi Köyü Parke Taşı Yol Yapım İşi - 1.000 m2</t>
  </si>
  <si>
    <t xml:space="preserve">Düğünyurdu Köyü Parke Taşı Yol Yapım İşi – 500 m2 </t>
  </si>
  <si>
    <t xml:space="preserve">Çevrimli Köyü Taş Duvar Yapım İşi - 150 m3  </t>
  </si>
  <si>
    <t xml:space="preserve">Ortasu ,Taşdelen, İnceler Ve Bağlı Köylere Yol Standartlarını Geliştirmesi Stabilize 1 km Ve Beton 0,75 km Yol Yapım İşi </t>
  </si>
  <si>
    <t>Ortabağ, Dağdibi Ve Gülyazı Köyleri Yol Standartlarını Yükseltme İşi Kapsamında Kilit Parke Taşı 1.520 m2  Ve Taş Duvarı  198 m3  Yapım İşi</t>
  </si>
  <si>
    <t>Mezra Köyü Köy içi içme Suyu Bakım - Onarım işi</t>
  </si>
  <si>
    <t>Gökçe Köyü Köy içi içme Suyu Bakım - Onarım işi</t>
  </si>
  <si>
    <t>Boğazören Köyü Köy içi içme Suyu Bakım - Onarım işi</t>
  </si>
  <si>
    <t>Beşağaç Köy içi içme Suyu Bakım - Onarım işi</t>
  </si>
  <si>
    <t>Dağaltı Köyü Köy içi içme Suyu Bakım - Onarım işi</t>
  </si>
  <si>
    <t xml:space="preserve">Dirsekli Köyü Avatırş Mezrası  İçmesuyu ve Ges Yapımı    </t>
  </si>
  <si>
    <t xml:space="preserve">Kaya Köyü İçmesuyu Tesis Geliştirme Yapımı </t>
  </si>
  <si>
    <t xml:space="preserve">Düzova Köyü Kavlibana Mezrası Su Deposu Onarımı </t>
  </si>
  <si>
    <t xml:space="preserve">Taşhöyük Köyü İçmesuyu Tesis Onarımı </t>
  </si>
  <si>
    <t xml:space="preserve">Kurtuluş Köyü İçmesuyu Tesis Onarımı </t>
  </si>
  <si>
    <t>Yalaz Köyü Sondaj Bağlantısı ve Güeş Enerjisi Yapım işi.</t>
  </si>
  <si>
    <t xml:space="preserve">YENİ TESİS </t>
  </si>
  <si>
    <t>Mezra</t>
  </si>
  <si>
    <t>Gökçe</t>
  </si>
  <si>
    <t>Boğazören</t>
  </si>
  <si>
    <t>Beşağaç</t>
  </si>
  <si>
    <t>Dağaltı</t>
  </si>
  <si>
    <t>Dirsekli</t>
  </si>
  <si>
    <t>Kaya</t>
  </si>
  <si>
    <t>Düzova</t>
  </si>
  <si>
    <t>Taşhöyük</t>
  </si>
  <si>
    <t>Kurtuluş</t>
  </si>
  <si>
    <t>Korucu</t>
  </si>
  <si>
    <t>Aşağıçeşme</t>
  </si>
  <si>
    <t>Alakamış</t>
  </si>
  <si>
    <t>Yazman</t>
  </si>
  <si>
    <t>Yalaz</t>
  </si>
  <si>
    <t>Teke</t>
  </si>
  <si>
    <t>Yavşan</t>
  </si>
  <si>
    <t>Oyalı</t>
  </si>
  <si>
    <t>Akçakuşak</t>
  </si>
  <si>
    <t>Demirboğaz</t>
  </si>
  <si>
    <t>Damlarca</t>
  </si>
  <si>
    <t>Tepeköy</t>
  </si>
  <si>
    <t>Oymakaya Köyü</t>
  </si>
  <si>
    <t>Günyüzü Köyü</t>
  </si>
  <si>
    <t>Ilıcak Köyü</t>
  </si>
  <si>
    <t>Başaran Köyü</t>
  </si>
  <si>
    <t>Boğazören Köyü</t>
  </si>
  <si>
    <t>Cevizağacı Köyü</t>
  </si>
  <si>
    <t>Pirinçli Köyü</t>
  </si>
  <si>
    <t>Akçayol Köyü</t>
  </si>
  <si>
    <t>Koyunoba Köyü</t>
  </si>
  <si>
    <t>Bolağaç Köyü</t>
  </si>
  <si>
    <t>Mutluca Köyü</t>
  </si>
  <si>
    <t>Akyıldız Köyü</t>
  </si>
  <si>
    <t>Aksoy Köyü</t>
  </si>
  <si>
    <t>Dumanlı Köyü</t>
  </si>
  <si>
    <t>Tepeköyı Köyü</t>
  </si>
  <si>
    <t>Köyceğiz Köyü</t>
  </si>
  <si>
    <t>Yarbaşı Köyü</t>
  </si>
  <si>
    <t>Teke Köyü</t>
  </si>
  <si>
    <t>Kaşıkçı Köyü</t>
  </si>
  <si>
    <t>Pınarbaşı Köyü</t>
  </si>
  <si>
    <t>Okçu Köyü</t>
  </si>
  <si>
    <t>Sağkol Köyü</t>
  </si>
  <si>
    <t>Koçtepe Köyüne</t>
  </si>
  <si>
    <t>Damlabaşı Köyü</t>
  </si>
  <si>
    <t>Akdizgin Köyü</t>
  </si>
  <si>
    <t>Akçakuşak Köyü</t>
  </si>
  <si>
    <t>Boyuncuk Köyü</t>
  </si>
  <si>
    <t>Ormaniçi Köyü</t>
  </si>
  <si>
    <t>Düğünyurdu Köyü</t>
  </si>
  <si>
    <t>Çevrimli Köyü</t>
  </si>
  <si>
    <t>Ortabağ, Taşdelen,İnceler ve Bağlı Köyleri</t>
  </si>
  <si>
    <t>Ortabağ, Dağdibi ve Gülyazı Köyleri</t>
  </si>
  <si>
    <t>Katran, Kocapınar, Aşağıçeşme, Aşağıkonak Köyleri</t>
  </si>
  <si>
    <t>Bozalan-Havuzlu-Girikova-Aşağıkonak-Yukarıkonak-Seyrantepe Köyleri</t>
  </si>
  <si>
    <t>Yeniaslanbaşar</t>
  </si>
  <si>
    <t>Üçok Köyü Köy içi Kilitli Parke Taşı Yapım İşi  - 1.500 m2</t>
  </si>
  <si>
    <t>Üçok Köyü</t>
  </si>
  <si>
    <t>KÖYDES 2022 YILI YOL İZLEME TABLOSU</t>
  </si>
  <si>
    <t>İptal Edilip Sulama Kanalı Yapılacak</t>
  </si>
  <si>
    <t xml:space="preserve">Güneyce Köyü </t>
  </si>
  <si>
    <t>Güneyce Köyü Sulama Kanalı Yapım işi</t>
  </si>
  <si>
    <t>Güneyce Prake Taşı İptal Edilpi Sulama Kanalı Yapılacak</t>
  </si>
  <si>
    <t>Kızılsu Köyü  Parke Taşı Döşeme İşi  - 1,400 m2</t>
  </si>
  <si>
    <t>Koçbeyi Köyü  Parke Taşı Döşeme İşi  - 1,680 m2</t>
  </si>
  <si>
    <t>Yoğurtçular  Köyü  Parke Taşı Döşeme İşi  - 1.020 m2</t>
  </si>
  <si>
    <t>Kavuncu Köyü  Parke Taşı Döşeme İşi  - 0,750 m2</t>
  </si>
  <si>
    <t>Yeniaslanbaşar Köyü  Parke Taşı Döşeme İşi  - 1,800 m2</t>
  </si>
  <si>
    <t xml:space="preserve">Oyalı Köyüİçme Suyu Güneş Enerjisi Tesisi Yapım İşi'nin iptal edilmesi, işin yapımı için ayrılan 500.000,00TL ödeneğin; 194.000,00 TL'sinin Teke Köyü Gömme Su Deposu Ve Ek Tesis Yapım İşi'ne, 68.000,00 TL'sininYavşan Köyü İçme Suyu Güneş Enerjisi Tesisi Yapım İşi'ne ve 238.000,00 TL'sinin Yalaz Köyüİçme Suyu Güneş Enerjisi Tesisi Yapım İşi'ne  kullandırılarak </t>
  </si>
  <si>
    <t xml:space="preserve">İptal Edildi </t>
  </si>
  <si>
    <t xml:space="preserve">Mezra Köyü İçme İsale Hattı  Yapım İşiiçin 168.000,00 TL, 
Gökçe  Köyü İçme İsale Hattı Yapım İşi için 95.000,00 TL, 
Boğazören Köyü İçme Suyu İsale Hattı Yapım İşi için 59.500,00 TL, 
Beşağaç Köyü İçme Suyu İsale Hattı Yapım İşi için 54.000,00 TL,
 Dağaltı Köyü İçme suyu İsale Hattı Yapım İşi için 130.000,00 TL, 
Çığlıca Köyü Sulama Kanalı Yapım İşi için 140.000,00 TL 
Mezra  Köyü Kanalizasyon  Yapım İşi için 153.400,00 TL
                      Toplam 799.900 ,00 TL ödenek ayrılmıştır. 
         Bu ödenekten 300.000,00 TL Aşağıdere Sulama Kanalı Yapım İşine,499.900,00 TL Mutluca Köyü Sulama Kanalı Yapım İşi'ne  kullandırılarak </t>
  </si>
  <si>
    <t>İptal edildi</t>
  </si>
  <si>
    <t>İptal Edildi</t>
  </si>
  <si>
    <r>
      <t xml:space="preserve">Mezra Köyü İçme İsale Hattı  Yapım İşiiçin 168.000,00 TL, 
Gökçe  Köyü İçme İsale Hattı Yapım İşi için 95.000,00 TL, 
Boğazören Köyü İçme Suyu İsale Hattı Yapım İşi için 59.500,00 TL, 
Beşağaç Köyü İçme Suyu İsale Hattı Yapım İşi için 54.000,00 TL,
 Dağaltı Köyü İçme suyu İsale Hattı Yapım İşi için 130.000,00 TL, 
Çığlıca Köyü Sulama Kanalı Yapım İşi için 140.000,00 TL 
Mezra  Köyü Kanalizasyon  Yapım İşi için 153.400,00 TL
                     </t>
    </r>
    <r>
      <rPr>
        <b/>
        <sz val="12"/>
        <rFont val="Times New Roman"/>
        <family val="1"/>
        <charset val="162"/>
      </rPr>
      <t xml:space="preserve"> Toplam 799.900 ,00 TL ödenek ayrılmıştır. </t>
    </r>
    <r>
      <rPr>
        <sz val="12"/>
        <rFont val="Times New Roman"/>
        <family val="1"/>
        <charset val="162"/>
      </rPr>
      <t xml:space="preserve">
         Bu ödenekten 300.000,00 TL Aşağıdere Sulama Kanalı Yapım İşine,499.900,00 TL Mutluca Köyü Sulama Kanalı Yapım İşi'ne  kullandırılarak </t>
    </r>
  </si>
  <si>
    <t>Bitti Eylül Ayı İtibari ile</t>
  </si>
  <si>
    <t>Başağaç Köyü   Duvar Yapım işi 70</t>
  </si>
  <si>
    <t>Eylül Ayı İtibari ile</t>
  </si>
  <si>
    <r>
      <t xml:space="preserve">Mezra Köyü İçme İsale Hattı  Yapım İşiiçin 168.000,00 TL, 
Gökçe  Köyü İçme İsale Hattı Yapım İşi için 95.000,00 TL, 
Boğazören Köyü İçme Suyu İsale Hattı Yapım İşi için 59.500,00 TL, 
Beşağaç Köyü İçme Suyu İsale Hattı Yapım İşi için 54.000,00 TL,
 Dağaltı Köyü İçme suyu İsale Hattı Yapım İşi için 130.000,00 TL, 
Çığlıca Köyü Sulama Kanalı Yapım İşi için 140.000,00 TL 
Mezra  Köyü Kanalizasyon  Yapım İşi için 153.400,00 TL
        </t>
    </r>
    <r>
      <rPr>
        <b/>
        <sz val="9"/>
        <color theme="1"/>
        <rFont val="Times New Roman"/>
        <family val="1"/>
        <charset val="162"/>
      </rPr>
      <t xml:space="preserve">              Toplam 799.900 ,00 TL ödenek ayrılmıştır.</t>
    </r>
    <r>
      <rPr>
        <sz val="9"/>
        <color theme="1"/>
        <rFont val="Times New Roman"/>
        <family val="1"/>
        <charset val="162"/>
      </rPr>
      <t xml:space="preserve"> 
         Bu ödenekten 300.000,00 TL Aşağıdere Sulama Kanalı Yapım İşine,499.900,00 TL Mutluca Köyü Sulama Kanalı Yapım İşi'ne  kullandırılarak </t>
    </r>
  </si>
  <si>
    <t>Kızılsu Köyü  Köy İçi  Parke Taşı Döşeme İşi (2.000 m2)</t>
  </si>
  <si>
    <t>Koçbeyi Köyü  Köy İçi  Parke Taşı Döşeme İşi  (2.000 m2)</t>
  </si>
  <si>
    <t>Yoğurtçular  Köyü  Köy İçi  Parke Taşı Döşeme İşi (1.513m2)</t>
  </si>
  <si>
    <t>Güneyçam  Köyü  Köy İçi  Parke Taşı Döşeme İşi  (0,750 m2)</t>
  </si>
  <si>
    <t>İkizce Köyü Köy İçi  Parke Taşı Döşeme İşi   (1.300 m2)</t>
  </si>
  <si>
    <t>Ek İlavave Ödenek Programından</t>
  </si>
  <si>
    <t xml:space="preserve">İkizce Köyü </t>
  </si>
  <si>
    <t>Oymakaya Köyü  Köy İçi Parke Taşı Yapım İşi (2.000 m2)</t>
  </si>
  <si>
    <t>Günyüzü Köyü Köy İçi Parke Taşı Yapım İşi (1.500 m2)</t>
  </si>
  <si>
    <t>Ilıcak Köyü Köy İçi Parke Taşı Yapım İşi (1.500 m2)</t>
  </si>
  <si>
    <t>Başaran Köyü Köy İçi Parke Taşı Yapım İşi (1.500 m2)</t>
  </si>
  <si>
    <t>Boğazören Köyü Köy İçi Parke Taşı Yapım İşi (1.500 m2)</t>
  </si>
  <si>
    <t>Cevizağacı Köyü Köy İçi Parke Taşı Yapım İşi (1.500 m2)</t>
  </si>
  <si>
    <t xml:space="preserve">Pirinçli Köyü Köy İçi Parke Taşı Yapım İşi (1.500 m2) </t>
  </si>
  <si>
    <t xml:space="preserve">Ayvalık Köyü </t>
  </si>
  <si>
    <t>İhale Aşamasında</t>
  </si>
  <si>
    <t xml:space="preserve">Kocapınar-Kaya  Grup Köy Yolu Alt Temel Stabilize Yapımı 1,5 Km </t>
  </si>
  <si>
    <t>Kaya Reşmil Köyü Yolu Stabilize  Kaplama Yapımı 1,5 Km</t>
  </si>
  <si>
    <t>Dirsekli İsa Mezrası Köyiçi Kilitli  Parke Taşı Kaplama Yapımı (3.000 m2)</t>
  </si>
  <si>
    <t xml:space="preserve">Kocapınar-Kaya  </t>
  </si>
  <si>
    <t xml:space="preserve">Kaya Reşmil Köyü </t>
  </si>
  <si>
    <t xml:space="preserve">Dirsekli İsa Mezrası </t>
  </si>
  <si>
    <t>Topraklı Köyü Köy içi Kilitli Parke Taşı Yapım İşi 325 m2</t>
  </si>
  <si>
    <t>Bereketli Köyü Köy içi Kilitli Parke Taşı Yapım İşi 300 m2</t>
  </si>
  <si>
    <t>Işık Köyü Köy içi Kilitli Parke Taşı Yapım İşi 500 m2</t>
  </si>
  <si>
    <t>Güzelova  Köyü Köy içi Kilitli Parke Taşı Yapım İşi 250 m2</t>
  </si>
  <si>
    <t>Tepeköy Köyü  Köy içi Kilitli Parke Taşı Yapım İşi 1.000 m2</t>
  </si>
  <si>
    <t>Basak  Köyü Köy içi Kilitli Parke Taşı Yapım İşi 250 m2</t>
  </si>
  <si>
    <t>Kaşıkçı Köyü Köy içi Kilitli Parke Taşı Yapım İşi 600 m2</t>
  </si>
  <si>
    <t>Uçarlı Köyü Köy içi Kilitli Parke Taşı Yapım İşi 600 m2</t>
  </si>
  <si>
    <t>Pınarbaşı Köyü Köy içi Kilitli Parke Taşı Yapım İşi 1.000 m2</t>
  </si>
  <si>
    <t>Uçok Köyü Köy içi Kilitli Parke Taşı Yapım İşi 1.500 m2</t>
  </si>
  <si>
    <t>Özbek  Köyü Köy içi Kilitli Parke Taşı Yapım İşi 500 m2</t>
  </si>
  <si>
    <t>Özbek Köyü(Gırbaraz )Mezrası Köy içi Parke Taşı Yapım İşi 500 m2</t>
  </si>
  <si>
    <t>Alakamış Köyü ile Babet Mezrası Köy içi Kilitli Parke Taşı Yapım İşi 2.000 m2</t>
  </si>
  <si>
    <t>Aksoy Köyü  Köy içi Beton Yol Yapım İşi 1.412 km</t>
  </si>
  <si>
    <t>Topraklı Köyü</t>
  </si>
  <si>
    <t xml:space="preserve">Bereketli Köyü </t>
  </si>
  <si>
    <t>Işık Köyü</t>
  </si>
  <si>
    <t xml:space="preserve">Güzelova  Köyü </t>
  </si>
  <si>
    <t>Basak  Köyü</t>
  </si>
  <si>
    <t>Uçarlı Köyü</t>
  </si>
  <si>
    <t xml:space="preserve">Pınarbaşı Köyü </t>
  </si>
  <si>
    <t xml:space="preserve">Uçok Köyü </t>
  </si>
  <si>
    <t>Özbek  Köyü</t>
  </si>
  <si>
    <t>Özbek Köyü(Gırbaraz )Mezrası</t>
  </si>
  <si>
    <t xml:space="preserve">Alakamış Köyü ile Babet Mezrası </t>
  </si>
  <si>
    <t xml:space="preserve">Aksoy Köyü </t>
  </si>
  <si>
    <t>Özgen Köyü Köy İçi  parke taşı Döşeme İşi (7.000 m2)</t>
  </si>
  <si>
    <t>Özgen Köyü</t>
  </si>
  <si>
    <t>Yağmurkuyusu Köyü Köy İçi Beton Yol Yapım İşi (0,12 km)</t>
  </si>
  <si>
    <t>Damlabaşı Köyü Köy İçi Beton Yol Yapım İşi (0,10 km)</t>
  </si>
  <si>
    <t>Boyuncuk Köyü Köy İçi Parke Taşı Yol Yapım İşi  (850 m²)</t>
  </si>
  <si>
    <t>Ormaniçi Köyü Köy İçi Parke Taşı Yol Yapım İşi (500 m²)</t>
  </si>
  <si>
    <t>Çobankazanı Köyü Köy İçi Parke Taşı Yol Yapım İşi (800 m²)</t>
  </si>
  <si>
    <t>Yatağankaya Köyü Taş Duvarı Yapım İşi (130 m³ )</t>
  </si>
  <si>
    <t>Yağmurkuyusu Köyü</t>
  </si>
  <si>
    <t>Çobankazanı Köyü</t>
  </si>
  <si>
    <t>Yatağankaya Köyü</t>
  </si>
  <si>
    <t>Yemişli Köyü Köy içi Parke Taşı 300 m2, Andaç 0,25 beton km ,Ortabağ 0,25 Km Beton ve 75 m3 duvar, Ortaköy 0,33 beton Km ve 27 m3 Duvar  Bağlıca 0,15 Beton km, Taşdelen 0,15 km Beton</t>
  </si>
  <si>
    <t>Yeşilyurt Mezrası İçmesuyu Şebekesi Yapım işi</t>
  </si>
  <si>
    <t>Çiçekli Mezrası Sondaj Delme İşi</t>
  </si>
  <si>
    <t xml:space="preserve">Yeşilyurt Mezrası </t>
  </si>
  <si>
    <t>Çiçekli Mezrası</t>
  </si>
  <si>
    <t>Gedik Köyü İçme Suyu Güneş Enerjisi Yapım İşi</t>
  </si>
  <si>
    <t xml:space="preserve">Gedik Köyü </t>
  </si>
  <si>
    <t>Yemişli Köyü Köy İçi İçme suyu Şebeke Hattı Yenileme İşi Yapım</t>
  </si>
  <si>
    <t xml:space="preserve">Yemişli Köyü </t>
  </si>
  <si>
    <t>Bitti Ağustos Ayı İtibari ile</t>
  </si>
  <si>
    <t>Ek İlave Olarak eklenen Ödenek 669.114,94 TL</t>
  </si>
  <si>
    <t>Teke Köyü Gömme Su Deposu ve Ek tesis Yapım işi</t>
  </si>
  <si>
    <t>Ek İlavave 395.902,42 TL Ödenek Programından</t>
  </si>
  <si>
    <t xml:space="preserve">Özgen Köyü Parke Taşı Döşeme   Yapım İşi İhalesinden 557.400,00 TL, 
Akyıldız Köyü Parke Taşı Döşeme  Yapım İşi ihalesinden  46.576,42 TL, 
Mahmutlu  Köyü Kanalizasyon Şebekesi   Yapım İşi ihalesinden 131.600,00 TL, 
Yeşiyurt Mezrası Sondaj Delme Yapım  İşi ihalesinden 241.775,00 TL, 
                artmış olup, toplamda 977.351,42 TL artan ödeneğin;
Akyıldız Köyü Parke Taşı Döşeme  Yapım işi projesine 977.351,42 TL kullandırılması </t>
  </si>
  <si>
    <t xml:space="preserve"> Akçay, Kızılsu, Kayaboyun, Koçbey ve Kavuncu Köyleri Parke Taşı Yapım İşi İhalesinden  126.826,03 TL,
 Yeniaslanbaşar, Güneyçam, Yoğurtçular ve Araköy Köyleri  Parke Taşı Yapım İşi İhalesinden 171.580,00 TL,
 Başağaç Köyü Taş Duvar Yapım İşi İhalesinden 2.838,00 TL,
 Kızılsu, Koçbey, İkizce, Güneyçam ve Yoğurtçular Köyleri Parke Taşı Yapım İşi İhalesinden 44.800,85 TL 
                olmak üzere toplam 346.044,88 TL ödenek artmıştır.  
 Akçay Köyü Köy içi Parke Taşı Kaplama Yapım İşi 219.688,03 TL
Geçitboyu Köyü Okul Yolunun Parke Taşı Kaplama  Yapım İşine 126.356,85 TL kullandırılması</t>
  </si>
  <si>
    <t>İdil Köylere Hizmet Götürme Birliği Başkanlığı'nın ilgi yazısına istinaden, 
 2021 Yılı KÖYDES Kapsamında Yarbaşı, Y alaz, Alakamış Köyü (Babet Mezrası) ile Yarbaşı köyleri sondaj delme Yapım İşi İhalesinden artan 125.729,00 TL ve Alakamış Köyü Su deposu ve ek iletim hattı Yapım İşi İhalesinden artan 7.975,99 TL olmak üzere toplada 133.704,99 TL ödenek artmıştır. 
        2022 Yılı KÖYDES Programı kapsamında  İdil ilçemizde;  bağlı Aksoy, Dumanlı, Tepeköyü, Kaşıkçı ile Yarbaşı Köyleri köy içi Parke Taşı Döşeme Yapım İşi İhalesinden artan 5.350,00 TL, Uçok, Pınarbaşı, Teke, Okçu, Pınarbaşı ile Köyceğiz köyleri köy içi Parke Taşı Döşeme Yapım İşi İhalesinden artan 23.465,82 TL, Topraklı, Bereketli, Işık, Tepeköyü, Basak, Kaşıkçı, Güzelova ve Uçarlı köyleri köy içi Parke Taşı Döşeme Yapım İşi İhalesinden artan 85.000,00 TL, Özbek köyü, Özbek Köyü (Gırbaraz Mezrası), Alakamış köyü ile Babet Mezrası,Pınaraşı ve Uçok köyleri köy içi Parke Taşı Döşeme Yapım İşi İhalesinden artan 57.808,00 TL , Aksoy Köyü köy içi Beton Yol Yapım İşi İhalesinden artan 65.700,00 TL, Tepeköyü, Alakamış Köyü (Babet Mezrası) ve Yazman köyleri Sondaj Kuyusu Delme Yapım İşi İhalesinden artan 859,00 TL, Teke köyü Gömme su deposu ve Ek Tesis Yapım İşi İhalesinden artan 15.780,00 TL,Yavşan ile Yalaz köyleri İçme Suyu G.E.S.Yapım İşi İhalesinden artan 67.300,00 TL, Gedik köyü İçme Suyu G.E.S. Yapım İşi ihalesinden artan 73.065,30 TL olmak üzere  toplamda 394.328,12 TL ödenek artmıştır.
         Toplamda artan 528.033,11 TL ödeneğin İlçemize bağlı Sarı Köyü Köy Yolu Parke Taşı Döşeme (2.000m2) Yapım İşi' ne  kullandırılarak 2021/2022 Yılları KÖYDES Programı kapsamına alınması hususunu;    
         Olurlarınıza arz ederim.</t>
  </si>
  <si>
    <t>Güneyçam  Köyü  Parke Taşı Döşeme İşi  - 750 m2</t>
  </si>
  <si>
    <t>Bitti Ekim Ayı İtibari ile</t>
  </si>
  <si>
    <t>588.654,33 TL Ödenek Ek İlave Olarak Eklendi</t>
  </si>
  <si>
    <t>Akçay Köyü</t>
  </si>
  <si>
    <t xml:space="preserve">Geçitboyu Köyü </t>
  </si>
  <si>
    <t>Bitti Kasım  Ayı İtibari ile</t>
  </si>
  <si>
    <t>Geçitboyu Köyü Okul Yolunun Parke Taşı Kaplama  Yapım İşine 550 m2</t>
  </si>
  <si>
    <t>Akçay Köyü Köy içi Parke Taşı Kaplama Yapım İşi 820 m2</t>
  </si>
  <si>
    <t xml:space="preserve">Çığlıca Köyü Köy İçi Parke Taşı Döşeme Yapım İşi </t>
  </si>
  <si>
    <t>Ayvalık Köyü Köy İçi Asma Köprü Yapım İşi  İptal Olup Yerine  Çığlıca Köyü Köy İçi Parke Taşı Döşeme Yapım İşi Yapıldı</t>
  </si>
  <si>
    <t>Akyıldız Köyü Parke Taşı Yapım İşi (5.000m2)</t>
  </si>
  <si>
    <t>Sarı Köyü Köy içi Parke Taşı Yapım işi  1.491 m2</t>
  </si>
  <si>
    <t xml:space="preserve">Çiçekli Mezrası İçme Suyu İsale Hattı  Yapım İşi için19.499,97 TL, Yeşilyurt Mezrası Sondaj Delme Yapım İşi için 24.220,21 TL, Toplam 43.720,18 TL ödenek artmıştır.        
     Silopi İlçemize Akyıldız Köyü Köy içi Parke Taşı Kaplama Yapım  İşine 43.720,18 TL kullandırılması hususunu
</t>
  </si>
  <si>
    <t>Bitti  Kasım Ayı İtibari ile</t>
  </si>
  <si>
    <t>Bitti Kasım Ayı itibari ile</t>
  </si>
  <si>
    <t>Bitti Aralık Ayı</t>
  </si>
  <si>
    <t>2022 Yılı KÖYDES Programı kapsamında Güçlükonak ilçemize bağlı Sağkol, Çobankazanı
köyüne bağlı Soğucak mezrası, Damlabaşı ve Akdizgin köylerinde beton yol yapım işi ihalesinden
18.278,20 TL, Akçakuşak ,Düğünyurdu ,Ormaniçi ve Boyuncuk köylerinde parke taşı yol yapım işi
ihalesinden 16.682,00 TL ve Çevrimli köyü taş duvar yapım işi ihalesinden 2.131,80 TL artmış olup ,
toplamda 37.091,80 TL artan ödeneğin;
2022 Yılı KÖYDES Programı kapsamında, Güçlükonak İlçemizin Çevrimli Köyü Parke Taşı Yapım işi
projesine 37.091,80 TL kullandırılması hususunu;</t>
  </si>
  <si>
    <t>Aşağıdere Köyü Köy içi Yer Üstü Sulaması Yapım işi</t>
  </si>
  <si>
    <t>Mutluca Köyü Köy içi Yer Üstü Sulaması Yapım işi</t>
  </si>
  <si>
    <t>Bitti Aralık  Ayı İtibari ile</t>
  </si>
  <si>
    <t>Bitti Aralık ayı İtibari İle</t>
  </si>
  <si>
    <t>Çevrimli Köyü Parke Taşı Yapım işi (200 m2)</t>
  </si>
  <si>
    <t>Bitti  Aralık Ayı itibari ile</t>
  </si>
  <si>
    <t>875.333,60 TL Ödenek Ek İlave Olarak Eklendi</t>
  </si>
  <si>
    <t>Akyıldız Köyü Parke Taşı Yapım İşi - 5.000 m2</t>
  </si>
  <si>
    <t xml:space="preserve">Cizre ilçemizde, Dirsekli Köyü İsaağa Mezrası ParkeTaşı Yapım İşi İhalesinden 112.800,00 TL, Kaya Köyü Reşmil MezrasıStabilize Alt Temel  Yapım İşi İhalesinden  46.000,00TL, Kocapınar ve Kaya Grup Köyleri Stabilize Alt Temel  Yapımİşi İhalesinden 6.600,00­ TL, Katran,Kocapınar, Aşağıçeşme veAşağıkonak Grup Köylerin Stabilize Kaplama  Yapım İşiİhalesinden 5.000,00 TL, Dirsekli Köyü Avatırş Mezrası İçmesuyu veGüneş Enerji sistemi Yapım İşi İhalesinden 314.114,94 ­TL,   AşağıçeşmeKöyü Sondaj Yapım İşi İhalesinden 44.247,09 TL, Kaya Köyü İçmesuyu Tesis Geliştirme Yapım İşi İhalesinden 2.150,74 TL, TaşhöyükKöyü İçmesuyu Tesis Onarım Yapım İşi İhalesinden 55.580,15 TL,Korucu Köyü İçmesuyu Tesis Onarım Yapım İşi İhalesinden 43.242,99 TL, DüzovaKöyü Kavlibana Mezrası Su Deposu Onarım Yapım İşi İhalesinden 41.221,52TL, olmak üzere toplam 700.957,43TL ödenek artmıştır.  
       2022 Yılı KÖYDES programı kapsamında, Cizre ilçemize  Bozalan, Havuzlu, Girikova, Aşağıkonak, Yukarıkonak ve Seyrantepe Grup Köy Yolu Stabilize Yapımİşine 42.371,95 TL, Düzova ve Kebeli Köyleri Köy içi Parke Taşı Kaplama Yapım İşine 576.575,48 TL, Tepeönü Köyü Menfez Dolgusu Yapım İşine 44.840,00 TL, Katran Köyü İçmesuyu Bakım - Onarım Yapım İşine 37.170,00 
</t>
  </si>
  <si>
    <t xml:space="preserve">      Cizre ilçemizde, Dirsekli Köyü İsaağa Mezrası ParkeTaşı Yapım İşi İhalesinden 112.800,00 TL, Kaya Köyü Reşmil MezrasıStabilize Alt Temel  Yapım İşi İhalesinden  46.000,00TL, Kocapınar ve Kaya Grup Köyleri Stabilize Alt Temel  Yapımİşi İhalesinden 6.600,00­ TL, Katran,Kocapınar, Aşağıçeşme veAşağıkonak Grup Köylerin Stabilize Kaplama  Yapım İşiİhalesinden 5.000,00 TL, Dirsekli Köyü Avatırş Mezrası İçmesuyu veGüneş Enerji sistemi Yapım İşi İhalesinden 314.114,94 ­TL,   AşağıçeşmeKöyü Sondaj Yapım İşi İhalesinden 44.247,09 TL, Kaya Köyü İçmesuyu Tesis Geliştirme Yapım İşi İhalesinden 2.150,74 TL, TaşhöyükKöyü İçmesuyu Tesis Onarım Yapım İşi İhalesinden 55.580,15 TL,Korucu Köyü İçmesuyu Tesis Onarım Yapım İşi İhalesinden 43.242,99 TL, DüzovaKöyü Kavlibana Mezrası Su Deposu Onarım Yapım İşi İhalesinden 41.221,52TL, olmak üzere toplam 700.957,43TL ödenek artmıştır.  
       2022 Yılı KÖYDES programı kapsamında, Cizre ilçemize  Bozalan, Havuzlu, Girikova, Aşağıkonak, Yukarıkonak ve Seyrantepe Grup Köy Yolu Stabilize Yapımİşine 42.371,95 TL, Düzova ve Kebeli Köyleri Köy içi Parke Taşı Kaplama Yapım İşine 576.575,48 TL, Tepeönü Köyü Menfez Dolgusu Yapım İşine 44.840,00 TL, Katran Köyü İçmesuyu Bakım - Onarım Yapım İşine 37.170,00 
</t>
  </si>
  <si>
    <t xml:space="preserve">Düzova ve Kebeli Köyleri Köy içi Parke Taşı Kaplama Yapım İşine </t>
  </si>
  <si>
    <t>Tepeönü Köyü Menfez Dolgusu Yapım İşine</t>
  </si>
  <si>
    <t xml:space="preserve">Katran Köyü İçmesuyu Bakım - Onarım Yapım İşine </t>
  </si>
  <si>
    <t>Düzova ve Kebeli</t>
  </si>
  <si>
    <t>Tepeönü</t>
  </si>
  <si>
    <t>Akyıldız</t>
  </si>
  <si>
    <t>Katran</t>
  </si>
  <si>
    <t>Sarı</t>
  </si>
  <si>
    <t>Bitti Şubat 2023 Tarihinde</t>
  </si>
  <si>
    <t>Şubat 2023 Tarihinde Bitti</t>
  </si>
  <si>
    <t>KÖYDES 2022 YILI KAPSAMINDA PLANLANAN İŞLERİN DURUMU 
( 2023  YILI  MART AYI  TARİHİ İTİBARIYLA)</t>
  </si>
  <si>
    <r>
      <t xml:space="preserve">İdil Köylere Hizmet Götürme Birliği Başkanlığı'nın ilgi yazısına istinaden, 
 2021 Yılı KÖYDES Kapsamında Yarbaşı, Y alaz, Alakamış Köyü (Babet Mezrası) ile Yarbaşı köyleri sondaj delme Yapım İşi İhalesinden artan 125.729,00 TL ve Alakamış Köyü Su deposu ve ek iletim hattı Yapım İşi İhalesinden artan 7.975,99 TL olmak üzere toplada 133.704,99 TL ödenek artmıştır. 
        </t>
    </r>
    <r>
      <rPr>
        <sz val="14"/>
        <color rgb="FFFF0000"/>
        <rFont val="Times New Roman"/>
        <family val="1"/>
        <charset val="162"/>
      </rPr>
      <t>2022 Yılı</t>
    </r>
    <r>
      <rPr>
        <sz val="14"/>
        <color theme="1"/>
        <rFont val="Times New Roman"/>
        <family val="1"/>
        <charset val="162"/>
      </rPr>
      <t xml:space="preserve"> KÖYDES Programı kapsamında  İdil ilçemizde;  bağlı Aksoy, Dumanlı, Tepeköyü, Kaşıkçı ile Yarbaşı Köyleri köy içi Parke Taşı Döşeme Yapım İşi İhalesinden artan 5.350,00 TL, Uçok, Pınarbaşı, Teke, Okçu, Pınarbaşı ile Köyceğiz köyleri köy içi Parke Taşı Döşeme Yapım İşi İhalesinden artan 23.465,82 TL, Topraklı, Bereketli, Işık, Tepeköyü, Basak, Kaşıkçı, Güzelova ve Uçarlı köyleri köy içi Parke Taşı Döşeme Yapım İşi İhalesinden artan 85.000,00 TL, Özbek köyü, Özbek Köyü (Gırbaraz Mezrası), Alakamış köyü ile Babet Mezrası,Pınaraşı ve Uçok köyleri köy içi Parke Taşı Döşeme Yapım İşi İhalesinden artan 57.808,00 TL , Aksoy Köyü köy içi Beton Yol Yapım İşi İhalesinden artan 65.700,00 TL, Tepeköyü, Alakamış Köyü (Babet Mezrası) ve Yazman köyleri Sondaj Kuyusu Delme Yapım İşi İhalesinden artan 859,00 TL, Teke köyü Gömme su deposu ve Ek Tesis Yapım İşi İhalesinden artan 15.780,00 TL,Yavşan ile Yalaz köyleri İçme Suyu G.E.S.Yapım İşi İhalesinden artan 67.300,00 TL, Gedik köyü İçme Suyu G.E.S. Yapım İşi ihalesinden artan 73.065,30 TL olmak üzere  toplamda 394.328,12 TL ödenek artmıştır.
        </t>
    </r>
    <r>
      <rPr>
        <sz val="14"/>
        <color rgb="FFFF0000"/>
        <rFont val="Times New Roman"/>
        <family val="1"/>
        <charset val="162"/>
      </rPr>
      <t xml:space="preserve"> Toplamda artan 528.033,11 TL ödeneğin İlçemize bağlı Sarı Köyü Köy Yolu Parke Taşı Döşeme (2.000m2) Yapım İşi' ne  kullandırılarak 2021/2022 Yılları KÖYDES Programı kapsamına alınması hususunu;    </t>
    </r>
    <r>
      <rPr>
        <sz val="14"/>
        <color theme="1"/>
        <rFont val="Times New Roman"/>
        <family val="1"/>
        <charset val="162"/>
      </rPr>
      <t xml:space="preserve">
         Olurlarınıza arz ederim.</t>
    </r>
  </si>
  <si>
    <t xml:space="preserve"> ilçemize bağlı Tepeköyü, Alakamış Köyü (Babet mezrası) ile
Yazman köyleri Sondaj Kuyusu Delme Yapım İşi ihalesinden artan 102.070,00 TL, Teke Köyü İçme Suyu
Gömme Su Deposu Ve Ek Tesis Yapım İşi ihalesinden artan 3.946,96 TL, Gedik Köyü İçme Suyu GES
Yapım İşi ihalesinden artan 3.880,60 TL ile Sarı Köyü Köy Yolu Parke Taşı Yapım İşi ihalesinden artan
2.933,11 TL olmak üzere toplamda 112.830,67 TL ödenek artmıştır.</t>
  </si>
  <si>
    <t xml:space="preserve"> ilçemize bağlı Tepeköyü, Alakamış Köyü (Babet mezrası) ile
Yazman köyleri Sondaj Kuyusu Delme Yapım İşi ihalesinden artan 102.070,00 TL, Teke Köyü İçme Suyu Gömme Su Deposu Ve Ek Tesis Yapım İşi ihalesinden artan 3.946,96 TL, Gedik Köyü İçme Suyu GES Yapım İşi ihalesinden artan 3.880,60 TL ile Sarı Köyü Köy Yolu Parke Taşı Yapım İşi ihalesinden artan 2.933,11 TL olmak üzere toplamda 112.830,67 TL ödenek artmıştır.</t>
  </si>
  <si>
    <t>Özbek</t>
  </si>
  <si>
    <t xml:space="preserve"> ilçemize bağlı Tepeköyü, Alakamış Köyü (Babet mezrası) ile
Yazman köyleri Sondaj Kuyusu Delme Yapım İşi ihalesinden artan 102.070,00 TL, Teke Köyü İçme Suyu
Gömme Su Deposu Ve Ek Tesis Yapım İşi ihalesinden artan 3.946,96 TL, Gedik Köyü İçme Suyu GES
Yapım İşi ihalesinden artan 3.880,60 TL ile Sarı Köyü Köy Yolu Parke Taşı Yapım İşi ihalesinden artan
2.933,11 TL olmak üzere toplamda 112.830,67 TL ödenek artmıştır.
2022/2023 yılında toplamda artan 1.417.148,08 TL ödeneklerden 2022 Yılı KÖYDES Programı
kapsamında İlçemize bağlı Özbek Köyü Köy İçi Kilitli Parke Taşı Yapım Projesine 112.830,67 TL'nın
kullandırılmasına;
</t>
  </si>
  <si>
    <t>Düzova Kanalizasyon Bakım - Onarım Yapım işi</t>
  </si>
  <si>
    <t xml:space="preserve">Dirsekli Köyü Avatırş Mezrası </t>
  </si>
  <si>
    <t>Proje İhale Aşamsında</t>
  </si>
  <si>
    <t>KÖYDES 2022 YILI KÜÇÜK ÖLÇEKLİ SULAMA İZLEME TABLOSU</t>
  </si>
  <si>
    <t>Bitti Ekim Ayı İtibari ile 2023 Yılı</t>
  </si>
  <si>
    <t>Artan Ödenekten yapıldı Kasım 2023 Yılında bitti</t>
  </si>
  <si>
    <t>Özbek Köyü Parke Taşı Yapım İşi 261 m2</t>
  </si>
</sst>
</file>

<file path=xl/styles.xml><?xml version="1.0" encoding="utf-8"?>
<styleSheet xmlns="http://schemas.openxmlformats.org/spreadsheetml/2006/main">
  <numFmts count="14">
    <numFmt numFmtId="43" formatCode="_-* #,##0.00\ _T_L_-;\-* #,##0.00\ _T_L_-;_-* &quot;-&quot;??\ _T_L_-;_-@_-"/>
    <numFmt numFmtId="164" formatCode="_-* #,##0.00_-;\-* #,##0.00_-;_-* &quot;-&quot;??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 numFmtId="173" formatCode="#,##0.0"/>
    <numFmt numFmtId="174" formatCode="#,##0.00;[Red]#,##0.00"/>
    <numFmt numFmtId="175" formatCode="0.0"/>
    <numFmt numFmtId="176" formatCode="#,##0.000"/>
  </numFmts>
  <fonts count="130">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b/>
      <sz val="8"/>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0"/>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sz val="10"/>
      <color indexed="9"/>
      <name val="Arial"/>
      <family val="2"/>
      <charset val="162"/>
    </font>
    <font>
      <b/>
      <sz val="12"/>
      <name val="Arial Tur"/>
      <charset val="162"/>
    </font>
    <font>
      <b/>
      <sz val="11"/>
      <name val="Arial Tur"/>
      <charset val="162"/>
    </font>
    <font>
      <b/>
      <sz val="9"/>
      <name val="Arial Tur"/>
      <charset val="162"/>
    </font>
    <font>
      <sz val="9"/>
      <name val="Arial"/>
      <family val="2"/>
      <charset val="162"/>
    </font>
    <font>
      <sz val="10"/>
      <color indexed="10"/>
      <name val="Arial"/>
      <family val="2"/>
      <charset val="162"/>
    </font>
    <font>
      <sz val="10"/>
      <color theme="1"/>
      <name val="Times New Roman"/>
      <family val="1"/>
      <charset val="162"/>
    </font>
    <font>
      <sz val="11"/>
      <color theme="1"/>
      <name val="Times New Roman"/>
      <family val="1"/>
      <charset val="162"/>
    </font>
    <font>
      <sz val="11"/>
      <name val="Times New Roman"/>
      <family val="1"/>
      <charset val="162"/>
    </font>
    <font>
      <sz val="10"/>
      <color indexed="8"/>
      <name val="Times New Roman"/>
      <family val="1"/>
      <charset val="162"/>
    </font>
    <font>
      <sz val="10"/>
      <color indexed="10"/>
      <name val="Times New Roman"/>
      <family val="1"/>
      <charset val="162"/>
    </font>
    <font>
      <sz val="9"/>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vertAlign val="superscript"/>
      <sz val="9"/>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sz val="11"/>
      <color indexed="9"/>
      <name val="Times New Roman"/>
      <family val="1"/>
      <charset val="162"/>
    </font>
    <font>
      <b/>
      <sz val="11"/>
      <color indexed="9"/>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b/>
      <sz val="10"/>
      <color theme="1"/>
      <name val="Arial"/>
      <family val="2"/>
      <charset val="162"/>
    </font>
    <font>
      <sz val="10"/>
      <color theme="1"/>
      <name val="Arial"/>
      <family val="2"/>
      <charset val="162"/>
    </font>
    <font>
      <sz val="12"/>
      <color theme="1"/>
      <name val="Times New Roman"/>
      <family val="1"/>
      <charset val="162"/>
    </font>
    <font>
      <sz val="12"/>
      <name val="Times New Roman"/>
      <family val="1"/>
      <charset val="162"/>
    </font>
    <font>
      <sz val="14"/>
      <name val="Times New Roman"/>
      <family val="1"/>
      <charset val="162"/>
    </font>
    <font>
      <b/>
      <sz val="9"/>
      <color rgb="FFFF0000"/>
      <name val="Times New Roman"/>
      <family val="1"/>
      <charset val="162"/>
    </font>
    <font>
      <u/>
      <sz val="11"/>
      <color theme="10"/>
      <name val="Calibri"/>
      <family val="2"/>
      <charset val="162"/>
    </font>
    <font>
      <b/>
      <sz val="16"/>
      <name val="Times New Roman"/>
      <family val="1"/>
      <charset val="162"/>
    </font>
    <font>
      <sz val="12"/>
      <color indexed="9"/>
      <name val="Arial"/>
      <family val="2"/>
      <charset val="162"/>
    </font>
    <font>
      <b/>
      <sz val="11"/>
      <color theme="1"/>
      <name val="Times New Roman"/>
      <family val="1"/>
      <charset val="162"/>
    </font>
    <font>
      <b/>
      <sz val="12"/>
      <color theme="1"/>
      <name val="Times New Roman"/>
      <family val="1"/>
      <charset val="162"/>
    </font>
    <font>
      <b/>
      <sz val="10"/>
      <color rgb="FFFF0000"/>
      <name val="Times New Roman"/>
      <family val="1"/>
      <charset val="162"/>
    </font>
    <font>
      <b/>
      <sz val="12"/>
      <color rgb="FFFF0000"/>
      <name val="Times New Roman"/>
      <family val="1"/>
      <charset val="162"/>
    </font>
    <font>
      <sz val="8"/>
      <color indexed="9"/>
      <name val="Times New Roman"/>
      <family val="1"/>
      <charset val="162"/>
    </font>
    <font>
      <b/>
      <sz val="11"/>
      <color rgb="FFC00000"/>
      <name val="Times New Roman"/>
      <family val="1"/>
      <charset val="162"/>
    </font>
    <font>
      <b/>
      <sz val="9"/>
      <color theme="1"/>
      <name val="Times New Roman"/>
      <family val="1"/>
      <charset val="162"/>
    </font>
    <font>
      <b/>
      <sz val="10"/>
      <color indexed="8"/>
      <name val="Times New Roman"/>
      <family val="1"/>
      <charset val="162"/>
    </font>
    <font>
      <b/>
      <sz val="12"/>
      <color indexed="10"/>
      <name val="Arial"/>
      <family val="2"/>
      <charset val="162"/>
    </font>
    <font>
      <b/>
      <sz val="14"/>
      <color rgb="FFFF0000"/>
      <name val="Times New Roman"/>
      <family val="1"/>
      <charset val="162"/>
    </font>
    <font>
      <sz val="14"/>
      <color rgb="FF000000"/>
      <name val="Times New Roman"/>
      <family val="1"/>
      <charset val="162"/>
    </font>
    <font>
      <sz val="8"/>
      <name val="Times New Roman"/>
      <family val="1"/>
      <charset val="162"/>
    </font>
    <font>
      <sz val="16"/>
      <color theme="1"/>
      <name val="Times New Roman"/>
      <family val="1"/>
      <charset val="162"/>
    </font>
    <font>
      <sz val="12"/>
      <color rgb="FF000000"/>
      <name val="Times New Roman"/>
      <family val="1"/>
      <charset val="162"/>
    </font>
    <font>
      <b/>
      <sz val="12"/>
      <color rgb="FFC00000"/>
      <name val="Times New Roman"/>
      <family val="1"/>
      <charset val="162"/>
    </font>
    <font>
      <sz val="12"/>
      <color rgb="FFFF0000"/>
      <name val="Times New Roman"/>
      <family val="1"/>
      <charset val="162"/>
    </font>
    <font>
      <sz val="8"/>
      <color theme="1"/>
      <name val="Times New Roman"/>
      <family val="1"/>
      <charset val="162"/>
    </font>
    <font>
      <sz val="8"/>
      <color indexed="8"/>
      <name val="Times New Roman"/>
      <family val="1"/>
      <charset val="162"/>
    </font>
    <font>
      <b/>
      <sz val="14"/>
      <color rgb="FFFF0000"/>
      <name val="Arial"/>
      <family val="2"/>
      <charset val="162"/>
    </font>
    <font>
      <sz val="8"/>
      <color rgb="FFFF0000"/>
      <name val="Times New Roman"/>
      <family val="1"/>
      <charset val="162"/>
    </font>
    <font>
      <sz val="14"/>
      <color rgb="FFFF0000"/>
      <name val="Times New Roman"/>
      <family val="1"/>
      <charset val="162"/>
    </font>
    <font>
      <sz val="14"/>
      <color theme="1"/>
      <name val="Times New Roman"/>
      <family val="1"/>
      <charset val="162"/>
    </font>
    <font>
      <b/>
      <sz val="9"/>
      <name val="Arial"/>
      <family val="2"/>
      <charset val="162"/>
    </font>
    <font>
      <sz val="9"/>
      <color theme="1"/>
      <name val="Times New Roman"/>
      <family val="1"/>
      <charset val="162"/>
    </font>
    <font>
      <sz val="10"/>
      <color rgb="FFFF0000"/>
      <name val="Times New Roman"/>
      <family val="1"/>
      <charset val="162"/>
    </font>
    <font>
      <b/>
      <sz val="14"/>
      <color theme="1"/>
      <name val="Times New Roman"/>
      <family val="1"/>
      <charset val="162"/>
    </font>
    <font>
      <sz val="16"/>
      <color rgb="FFFF0000"/>
      <name val="Times New Roman"/>
      <family val="1"/>
      <charset val="162"/>
    </font>
    <font>
      <sz val="16"/>
      <color theme="1"/>
      <name val="Calibri"/>
      <family val="2"/>
      <charset val="162"/>
      <scheme val="minor"/>
    </font>
    <font>
      <b/>
      <sz val="11"/>
      <color rgb="FFFF0000"/>
      <name val="Times New Roman"/>
      <family val="1"/>
      <charset val="162"/>
    </font>
    <font>
      <b/>
      <sz val="14"/>
      <color rgb="FFC00000"/>
      <name val="Times New Roman"/>
      <family val="1"/>
      <charset val="162"/>
    </font>
    <font>
      <sz val="12"/>
      <color theme="1"/>
      <name val="Arial"/>
      <family val="2"/>
      <charset val="162"/>
    </font>
    <font>
      <sz val="8"/>
      <name val="Arial"/>
      <family val="2"/>
      <charset val="162"/>
    </font>
    <font>
      <sz val="12"/>
      <color indexed="8"/>
      <name val="Times New Roman"/>
      <family val="1"/>
      <charset val="162"/>
    </font>
    <font>
      <sz val="12"/>
      <color rgb="FFC00000"/>
      <name val="Times New Roman"/>
      <family val="1"/>
      <charset val="162"/>
    </font>
    <font>
      <sz val="10"/>
      <color rgb="FFC00000"/>
      <name val="Times New Roman"/>
      <family val="1"/>
      <charset val="162"/>
    </font>
    <font>
      <b/>
      <sz val="10"/>
      <color theme="1"/>
      <name val="Times New Roman"/>
      <family val="1"/>
      <charset val="162"/>
    </font>
    <font>
      <sz val="20"/>
      <color theme="1"/>
      <name val="Times New Roman"/>
      <family val="1"/>
      <charset val="16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B0F0"/>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31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16" fillId="38"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26" borderId="0" applyNumberFormat="0" applyBorder="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8" fillId="0" borderId="0" applyFont="0" applyFill="0" applyBorder="0" applyAlignment="0" applyProtection="0"/>
    <xf numFmtId="0" fontId="42" fillId="43" borderId="14" applyNumberFormat="0" applyAlignment="0" applyProtection="0"/>
    <xf numFmtId="0" fontId="43" fillId="44" borderId="15" applyNumberFormat="0" applyAlignment="0" applyProtection="0"/>
    <xf numFmtId="167" fontId="48" fillId="0" borderId="0">
      <protection locked="0"/>
    </xf>
    <xf numFmtId="168" fontId="48" fillId="0" borderId="0">
      <protection locked="0"/>
    </xf>
    <xf numFmtId="0" fontId="40" fillId="43" borderId="16" applyNumberFormat="0" applyAlignment="0" applyProtection="0"/>
    <xf numFmtId="0" fontId="40" fillId="43" borderId="16" applyNumberFormat="0" applyAlignment="0" applyProtection="0"/>
    <xf numFmtId="0" fontId="40" fillId="43" borderId="16" applyNumberFormat="0" applyAlignment="0" applyProtection="0"/>
    <xf numFmtId="169" fontId="48" fillId="0" borderId="0">
      <protection locked="0"/>
    </xf>
    <xf numFmtId="0" fontId="34" fillId="0" borderId="0" applyNumberFormat="0" applyFill="0" applyBorder="0" applyAlignment="0" applyProtection="0"/>
    <xf numFmtId="170" fontId="48" fillId="0" borderId="0">
      <protection locked="0"/>
    </xf>
    <xf numFmtId="0" fontId="41" fillId="30" borderId="14" applyNumberFormat="0" applyAlignment="0" applyProtection="0"/>
    <xf numFmtId="0" fontId="41" fillId="30" borderId="14" applyNumberFormat="0" applyAlignment="0" applyProtection="0"/>
    <xf numFmtId="0" fontId="41" fillId="30" borderId="14" applyNumberFormat="0" applyAlignment="0" applyProtection="0"/>
    <xf numFmtId="0" fontId="44" fillId="27" borderId="0" applyNumberFormat="0" applyBorder="0" applyAlignment="0" applyProtection="0"/>
    <xf numFmtId="171" fontId="49" fillId="0" borderId="0">
      <protection locked="0"/>
    </xf>
    <xf numFmtId="171" fontId="49" fillId="0" borderId="0">
      <protection locked="0"/>
    </xf>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2" fillId="43" borderId="14" applyNumberFormat="0" applyAlignment="0" applyProtection="0"/>
    <xf numFmtId="0" fontId="42" fillId="43" borderId="14" applyNumberFormat="0" applyAlignment="0" applyProtection="0"/>
    <xf numFmtId="0" fontId="42" fillId="43" borderId="14" applyNumberFormat="0" applyAlignment="0" applyProtection="0"/>
    <xf numFmtId="0" fontId="41" fillId="30" borderId="14" applyNumberFormat="0" applyAlignment="0" applyProtection="0"/>
    <xf numFmtId="0" fontId="43" fillId="44" borderId="15" applyNumberFormat="0" applyAlignment="0" applyProtection="0"/>
    <xf numFmtId="0" fontId="43" fillId="44" borderId="15" applyNumberFormat="0" applyAlignment="0" applyProtection="0"/>
    <xf numFmtId="0" fontId="43" fillId="44" borderId="15" applyNumberFormat="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50" fillId="0" borderId="0" applyNumberFormat="0" applyFill="0" applyBorder="0" applyAlignment="0" applyProtection="0">
      <alignment vertical="top"/>
      <protection locked="0"/>
    </xf>
    <xf numFmtId="0" fontId="54" fillId="0" borderId="0" applyNumberFormat="0" applyFill="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6" fillId="0" borderId="10" applyNumberFormat="0" applyFill="0" applyAlignment="0" applyProtection="0"/>
    <xf numFmtId="0" fontId="46" fillId="45" borderId="0" applyNumberFormat="0" applyBorder="0" applyAlignment="0" applyProtection="0"/>
    <xf numFmtId="0" fontId="17" fillId="0" borderId="0"/>
    <xf numFmtId="0" fontId="17" fillId="0" borderId="0"/>
    <xf numFmtId="0" fontId="31"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5"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46" borderId="17" applyNumberFormat="0" applyFont="0" applyAlignment="0" applyProtection="0"/>
    <xf numFmtId="0" fontId="31" fillId="8" borderId="8" applyNumberFormat="0" applyFont="0" applyAlignment="0" applyProtection="0"/>
    <xf numFmtId="0" fontId="17" fillId="46" borderId="17" applyNumberFormat="0" applyFont="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0" fillId="43" borderId="16" applyNumberFormat="0" applyAlignment="0" applyProtection="0"/>
    <xf numFmtId="172" fontId="48" fillId="0" borderId="0">
      <protection locked="0"/>
    </xf>
    <xf numFmtId="0" fontId="35" fillId="0" borderId="0" applyNumberFormat="0" applyFill="0" applyBorder="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47"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90" fillId="0" borderId="0" applyNumberFormat="0" applyFill="0" applyBorder="0" applyAlignment="0" applyProtection="0">
      <alignment vertical="top"/>
      <protection locked="0"/>
    </xf>
  </cellStyleXfs>
  <cellXfs count="1002">
    <xf numFmtId="0" fontId="0" fillId="0" borderId="0" xfId="0"/>
    <xf numFmtId="0" fontId="22" fillId="0" borderId="21"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1" fontId="23" fillId="0" borderId="0" xfId="271" applyNumberFormat="1" applyFont="1" applyBorder="1" applyAlignment="1">
      <alignment horizontal="center" vertical="center"/>
    </xf>
    <xf numFmtId="3" fontId="18" fillId="0" borderId="0" xfId="269" applyNumberFormat="1" applyAlignment="1">
      <alignment vertical="center"/>
    </xf>
    <xf numFmtId="0" fontId="18" fillId="0" borderId="0" xfId="269" applyAlignment="1">
      <alignment vertical="center"/>
    </xf>
    <xf numFmtId="166" fontId="18" fillId="0" borderId="0" xfId="269" applyNumberFormat="1"/>
    <xf numFmtId="2" fontId="28" fillId="51" borderId="22" xfId="316" applyNumberFormat="1" applyFont="1" applyFill="1" applyBorder="1" applyAlignment="1">
      <alignment horizontal="center" vertical="center" wrapText="1"/>
    </xf>
    <xf numFmtId="4" fontId="28" fillId="51" borderId="26" xfId="316" applyNumberFormat="1" applyFont="1" applyFill="1" applyBorder="1" applyAlignment="1">
      <alignment horizontal="center" vertical="center" wrapText="1"/>
    </xf>
    <xf numFmtId="0" fontId="28" fillId="51" borderId="32" xfId="316" applyFont="1" applyFill="1" applyBorder="1" applyAlignment="1">
      <alignment horizontal="center" vertical="center" wrapText="1"/>
    </xf>
    <xf numFmtId="0" fontId="56" fillId="0" borderId="0" xfId="270" applyFont="1" applyAlignment="1">
      <alignment vertical="center" wrapText="1"/>
    </xf>
    <xf numFmtId="0" fontId="18" fillId="0" borderId="0" xfId="270" applyAlignment="1">
      <alignment vertical="center" wrapText="1"/>
    </xf>
    <xf numFmtId="0" fontId="18" fillId="0" borderId="0" xfId="270" applyAlignment="1">
      <alignment horizontal="center" vertical="center"/>
    </xf>
    <xf numFmtId="0" fontId="18" fillId="0" borderId="0" xfId="270" applyFont="1" applyAlignment="1">
      <alignment vertical="center" wrapText="1"/>
    </xf>
    <xf numFmtId="0" fontId="18" fillId="0" borderId="0" xfId="270" applyFont="1" applyAlignment="1">
      <alignment vertical="center"/>
    </xf>
    <xf numFmtId="0" fontId="18" fillId="0" borderId="0" xfId="270" applyAlignment="1">
      <alignment vertical="center"/>
    </xf>
    <xf numFmtId="0" fontId="30" fillId="0" borderId="0" xfId="270" applyFont="1" applyBorder="1"/>
    <xf numFmtId="0" fontId="68" fillId="0" borderId="0" xfId="270" applyFont="1" applyBorder="1"/>
    <xf numFmtId="0" fontId="28" fillId="47" borderId="27" xfId="270" applyFont="1" applyFill="1" applyBorder="1" applyAlignment="1">
      <alignment horizontal="center" vertical="center" wrapText="1"/>
    </xf>
    <xf numFmtId="4" fontId="28" fillId="47" borderId="33" xfId="270" applyNumberFormat="1" applyFont="1" applyFill="1" applyBorder="1" applyAlignment="1">
      <alignment horizontal="center" vertical="center" wrapText="1"/>
    </xf>
    <xf numFmtId="0" fontId="28" fillId="47" borderId="34" xfId="270" applyFont="1" applyFill="1" applyBorder="1" applyAlignment="1">
      <alignment horizontal="center" vertical="center" wrapText="1"/>
    </xf>
    <xf numFmtId="0" fontId="30" fillId="0" borderId="0" xfId="270" applyFont="1" applyBorder="1" applyAlignment="1">
      <alignment vertical="center" wrapText="1"/>
    </xf>
    <xf numFmtId="0" fontId="68" fillId="0" borderId="0" xfId="270" applyFont="1" applyBorder="1" applyAlignment="1">
      <alignment vertical="center" wrapText="1"/>
    </xf>
    <xf numFmtId="0" fontId="70" fillId="0" borderId="0" xfId="270" applyFont="1" applyBorder="1" applyAlignment="1">
      <alignment vertical="center" wrapText="1"/>
    </xf>
    <xf numFmtId="0" fontId="30" fillId="0" borderId="0" xfId="270" applyFont="1" applyBorder="1" applyAlignment="1">
      <alignment vertical="center"/>
    </xf>
    <xf numFmtId="0" fontId="30" fillId="0" borderId="0" xfId="270" applyFont="1" applyBorder="1" applyAlignment="1">
      <alignment horizontal="center" vertical="center"/>
    </xf>
    <xf numFmtId="0" fontId="66" fillId="0" borderId="0" xfId="270" applyFont="1" applyBorder="1"/>
    <xf numFmtId="0" fontId="68" fillId="0" borderId="0" xfId="270" applyFont="1"/>
    <xf numFmtId="0" fontId="68" fillId="0" borderId="0" xfId="270" applyFont="1" applyFill="1"/>
    <xf numFmtId="0" fontId="30" fillId="0" borderId="0" xfId="270" applyFont="1"/>
    <xf numFmtId="4" fontId="28" fillId="53" borderId="27" xfId="270" applyNumberFormat="1" applyFont="1" applyFill="1" applyBorder="1" applyAlignment="1">
      <alignment horizontal="center" vertical="center" wrapText="1"/>
    </xf>
    <xf numFmtId="4" fontId="28" fillId="53" borderId="33" xfId="270" applyNumberFormat="1" applyFont="1" applyFill="1" applyBorder="1" applyAlignment="1">
      <alignment horizontal="center" vertical="center" wrapText="1"/>
    </xf>
    <xf numFmtId="3" fontId="28" fillId="53" borderId="33" xfId="270" applyNumberFormat="1" applyFont="1" applyFill="1" applyBorder="1" applyAlignment="1">
      <alignment horizontal="center" vertical="center" wrapText="1"/>
    </xf>
    <xf numFmtId="0" fontId="30" fillId="0" borderId="0" xfId="270" applyFont="1" applyAlignment="1">
      <alignment wrapText="1"/>
    </xf>
    <xf numFmtId="4" fontId="52" fillId="53" borderId="22" xfId="270" applyNumberFormat="1" applyFont="1" applyFill="1" applyBorder="1" applyAlignment="1">
      <alignment horizontal="center" vertical="center"/>
    </xf>
    <xf numFmtId="4" fontId="52" fillId="53" borderId="26" xfId="270" applyNumberFormat="1" applyFont="1" applyFill="1" applyBorder="1" applyAlignment="1">
      <alignment horizontal="center" vertical="center"/>
    </xf>
    <xf numFmtId="4" fontId="28" fillId="53" borderId="26" xfId="270" applyNumberFormat="1" applyFont="1" applyFill="1" applyBorder="1" applyAlignment="1">
      <alignment horizontal="center" vertical="center"/>
    </xf>
    <xf numFmtId="3" fontId="28" fillId="53" borderId="26" xfId="270" applyNumberFormat="1" applyFont="1" applyFill="1" applyBorder="1" applyAlignment="1">
      <alignment horizontal="center" vertical="center"/>
    </xf>
    <xf numFmtId="4" fontId="28" fillId="53" borderId="26" xfId="270" applyNumberFormat="1" applyFont="1" applyFill="1" applyBorder="1" applyAlignment="1">
      <alignment horizontal="center" vertical="center" wrapText="1"/>
    </xf>
    <xf numFmtId="0" fontId="62" fillId="0" borderId="0" xfId="270" applyFont="1"/>
    <xf numFmtId="0" fontId="62" fillId="0" borderId="0" xfId="270" applyFont="1" applyFill="1"/>
    <xf numFmtId="0" fontId="68" fillId="0" borderId="0" xfId="270" applyFont="1" applyAlignment="1">
      <alignment vertical="center" wrapText="1"/>
    </xf>
    <xf numFmtId="0" fontId="30" fillId="0" borderId="0" xfId="270" applyFont="1" applyAlignment="1">
      <alignment vertical="center" wrapText="1"/>
    </xf>
    <xf numFmtId="0" fontId="30" fillId="0" borderId="0" xfId="270" applyFont="1" applyFill="1" applyAlignment="1">
      <alignment vertical="center" wrapText="1"/>
    </xf>
    <xf numFmtId="0" fontId="70" fillId="0" borderId="0" xfId="270" applyFont="1" applyAlignment="1">
      <alignment vertical="center" wrapText="1"/>
    </xf>
    <xf numFmtId="0" fontId="70" fillId="0" borderId="0" xfId="270" applyFont="1" applyFill="1" applyAlignment="1">
      <alignment vertical="center" wrapText="1"/>
    </xf>
    <xf numFmtId="0" fontId="30" fillId="0" borderId="22" xfId="270" applyFont="1" applyBorder="1" applyAlignment="1">
      <alignment horizontal="center" vertical="center" wrapText="1"/>
    </xf>
    <xf numFmtId="0" fontId="68" fillId="0" borderId="0" xfId="270" applyFont="1" applyFill="1" applyBorder="1" applyAlignment="1">
      <alignment vertical="center" wrapText="1"/>
    </xf>
    <xf numFmtId="0" fontId="65" fillId="0" borderId="0" xfId="270" applyFont="1" applyBorder="1" applyAlignment="1">
      <alignment horizontal="center" vertical="center" wrapText="1"/>
    </xf>
    <xf numFmtId="0" fontId="72" fillId="0" borderId="0" xfId="270" applyFont="1" applyBorder="1" applyAlignment="1">
      <alignment horizontal="center" vertical="center" wrapText="1"/>
    </xf>
    <xf numFmtId="0" fontId="73" fillId="0" borderId="0" xfId="270" applyFont="1" applyBorder="1" applyAlignment="1">
      <alignment horizontal="center" vertical="center" wrapText="1"/>
    </xf>
    <xf numFmtId="0" fontId="65" fillId="0" borderId="0" xfId="270" applyFont="1" applyBorder="1" applyAlignment="1">
      <alignment vertical="center" wrapText="1"/>
    </xf>
    <xf numFmtId="0" fontId="74" fillId="0" borderId="0" xfId="270" applyFont="1" applyBorder="1" applyAlignment="1">
      <alignment horizontal="left" vertical="center" wrapText="1"/>
    </xf>
    <xf numFmtId="0" fontId="74" fillId="0" borderId="0" xfId="270" applyFont="1" applyBorder="1" applyAlignment="1">
      <alignment vertical="center" wrapText="1"/>
    </xf>
    <xf numFmtId="4" fontId="65" fillId="0" borderId="0" xfId="270" applyNumberFormat="1" applyFont="1" applyBorder="1" applyAlignment="1">
      <alignment horizontal="center" vertical="center" wrapText="1"/>
    </xf>
    <xf numFmtId="4" fontId="65" fillId="0" borderId="0" xfId="270" applyNumberFormat="1" applyFont="1" applyBorder="1" applyAlignment="1">
      <alignment vertical="center" wrapText="1"/>
    </xf>
    <xf numFmtId="3" fontId="65" fillId="0" borderId="0" xfId="270" applyNumberFormat="1" applyFont="1" applyBorder="1" applyAlignment="1">
      <alignment horizontal="center" vertical="center" wrapText="1"/>
    </xf>
    <xf numFmtId="173" fontId="30" fillId="0" borderId="0" xfId="270" applyNumberFormat="1" applyFont="1" applyBorder="1" applyAlignment="1">
      <alignment horizontal="center" vertical="center" wrapText="1"/>
    </xf>
    <xf numFmtId="0" fontId="66" fillId="0" borderId="0" xfId="270" applyFont="1" applyBorder="1" applyAlignment="1">
      <alignment horizontal="center" vertical="center" wrapText="1"/>
    </xf>
    <xf numFmtId="4" fontId="30" fillId="0" borderId="0" xfId="270" applyNumberFormat="1" applyFont="1" applyBorder="1" applyAlignment="1">
      <alignment horizontal="right" vertical="center" wrapText="1"/>
    </xf>
    <xf numFmtId="0" fontId="30" fillId="0" borderId="0" xfId="270" applyFont="1" applyBorder="1" applyAlignment="1">
      <alignment horizontal="center" vertical="center" wrapText="1"/>
    </xf>
    <xf numFmtId="0" fontId="30" fillId="0" borderId="0" xfId="270" applyFont="1" applyBorder="1" applyAlignment="1">
      <alignment horizontal="center"/>
    </xf>
    <xf numFmtId="0" fontId="67" fillId="0" borderId="0" xfId="270" applyFont="1" applyBorder="1"/>
    <xf numFmtId="0" fontId="67" fillId="0" borderId="0" xfId="270" applyFont="1" applyBorder="1" applyAlignment="1">
      <alignment horizontal="center" vertical="center"/>
    </xf>
    <xf numFmtId="0" fontId="67" fillId="0" borderId="0" xfId="270" applyFont="1" applyBorder="1" applyAlignment="1">
      <alignment horizontal="center"/>
    </xf>
    <xf numFmtId="4" fontId="67" fillId="0" borderId="0" xfId="270" applyNumberFormat="1" applyFont="1" applyBorder="1" applyAlignment="1"/>
    <xf numFmtId="3" fontId="74" fillId="0" borderId="0" xfId="270" applyNumberFormat="1" applyFont="1" applyBorder="1" applyAlignment="1">
      <alignment horizontal="center"/>
    </xf>
    <xf numFmtId="0" fontId="66" fillId="0" borderId="0" xfId="270" applyFont="1" applyBorder="1" applyAlignment="1">
      <alignment horizontal="center"/>
    </xf>
    <xf numFmtId="4" fontId="30" fillId="0" borderId="0" xfId="270" applyNumberFormat="1" applyFont="1" applyBorder="1" applyAlignment="1">
      <alignment horizontal="right"/>
    </xf>
    <xf numFmtId="0" fontId="68" fillId="0" borderId="0" xfId="270" applyFont="1" applyFill="1" applyBorder="1"/>
    <xf numFmtId="0" fontId="30" fillId="0" borderId="0" xfId="270" applyFont="1" applyAlignment="1">
      <alignment horizontal="center"/>
    </xf>
    <xf numFmtId="0" fontId="67" fillId="0" borderId="0" xfId="270" applyFont="1"/>
    <xf numFmtId="0" fontId="67" fillId="0" borderId="0" xfId="270" applyFont="1" applyAlignment="1">
      <alignment horizontal="center" vertical="center"/>
    </xf>
    <xf numFmtId="0" fontId="67" fillId="0" borderId="0" xfId="270" applyFont="1" applyAlignment="1">
      <alignment horizontal="center"/>
    </xf>
    <xf numFmtId="4" fontId="67" fillId="0" borderId="0" xfId="270" applyNumberFormat="1" applyFont="1" applyAlignment="1"/>
    <xf numFmtId="0" fontId="30" fillId="0" borderId="0" xfId="270" applyFont="1" applyAlignment="1">
      <alignment horizontal="center" vertical="center"/>
    </xf>
    <xf numFmtId="3" fontId="74" fillId="0" borderId="0" xfId="270" applyNumberFormat="1" applyFont="1" applyAlignment="1">
      <alignment horizontal="center"/>
    </xf>
    <xf numFmtId="0" fontId="66" fillId="0" borderId="0" xfId="270" applyFont="1" applyAlignment="1">
      <alignment horizontal="center"/>
    </xf>
    <xf numFmtId="4" fontId="30" fillId="0" borderId="0" xfId="270" applyNumberFormat="1" applyFont="1" applyAlignment="1">
      <alignment horizontal="right"/>
    </xf>
    <xf numFmtId="0" fontId="75" fillId="0" borderId="0" xfId="270" applyFont="1" applyBorder="1" applyAlignment="1">
      <alignment vertical="center" wrapText="1"/>
    </xf>
    <xf numFmtId="0" fontId="75" fillId="0" borderId="0" xfId="270" applyFont="1" applyFill="1" applyBorder="1" applyAlignment="1">
      <alignment vertical="center" wrapText="1"/>
    </xf>
    <xf numFmtId="0" fontId="64" fillId="0" borderId="0" xfId="270" applyFont="1" applyBorder="1" applyAlignment="1">
      <alignment vertical="center" wrapText="1"/>
    </xf>
    <xf numFmtId="0" fontId="76" fillId="0" borderId="0" xfId="270" applyFont="1" applyBorder="1"/>
    <xf numFmtId="0" fontId="27" fillId="0" borderId="0" xfId="270" applyFont="1" applyBorder="1"/>
    <xf numFmtId="0" fontId="56" fillId="0" borderId="0" xfId="270" applyFont="1" applyAlignment="1">
      <alignment vertical="center"/>
    </xf>
    <xf numFmtId="0" fontId="61" fillId="0" borderId="0" xfId="270" applyFont="1" applyAlignment="1">
      <alignment vertical="center"/>
    </xf>
    <xf numFmtId="0" fontId="30" fillId="0" borderId="0" xfId="270" applyFont="1" applyAlignment="1">
      <alignment vertical="center"/>
    </xf>
    <xf numFmtId="0" fontId="66" fillId="0" borderId="0" xfId="270" applyFont="1"/>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8" fillId="47" borderId="29" xfId="271" applyNumberFormat="1" applyFont="1" applyFill="1" applyBorder="1" applyAlignment="1">
      <alignment horizontal="center" vertical="center" wrapText="1"/>
    </xf>
    <xf numFmtId="3" fontId="22" fillId="47" borderId="35" xfId="269" applyNumberFormat="1" applyFont="1" applyFill="1" applyBorder="1" applyAlignment="1">
      <alignment horizontal="center" vertical="center"/>
    </xf>
    <xf numFmtId="3" fontId="58" fillId="48" borderId="29" xfId="271" applyNumberFormat="1" applyFont="1" applyFill="1" applyBorder="1" applyAlignment="1">
      <alignment horizontal="center" vertical="center" wrapText="1"/>
    </xf>
    <xf numFmtId="3" fontId="22" fillId="48" borderId="35" xfId="269" applyNumberFormat="1" applyFont="1" applyFill="1" applyBorder="1" applyAlignment="1">
      <alignment horizontal="center" vertical="center"/>
    </xf>
    <xf numFmtId="3" fontId="58" fillId="52" borderId="29" xfId="271" applyNumberFormat="1" applyFont="1" applyFill="1" applyBorder="1" applyAlignment="1">
      <alignment horizontal="center" vertical="center" wrapText="1"/>
    </xf>
    <xf numFmtId="3" fontId="22" fillId="52" borderId="35" xfId="269" applyNumberFormat="1" applyFont="1" applyFill="1" applyBorder="1" applyAlignment="1">
      <alignment horizontal="center" vertical="center"/>
    </xf>
    <xf numFmtId="3" fontId="58" fillId="58" borderId="29" xfId="271" applyNumberFormat="1" applyFont="1" applyFill="1" applyBorder="1" applyAlignment="1">
      <alignment horizontal="center" vertical="center" wrapText="1"/>
    </xf>
    <xf numFmtId="3" fontId="22" fillId="58" borderId="35" xfId="269" applyNumberFormat="1" applyFont="1" applyFill="1" applyBorder="1" applyAlignment="1">
      <alignment horizontal="center" vertical="center"/>
    </xf>
    <xf numFmtId="3" fontId="58" fillId="53" borderId="29" xfId="271" applyNumberFormat="1" applyFont="1" applyFill="1" applyBorder="1" applyAlignment="1">
      <alignment horizontal="center" vertical="center" wrapText="1"/>
    </xf>
    <xf numFmtId="3" fontId="22" fillId="53" borderId="35" xfId="269" applyNumberFormat="1" applyFont="1" applyFill="1" applyBorder="1" applyAlignment="1">
      <alignment horizontal="center" vertical="center"/>
    </xf>
    <xf numFmtId="3" fontId="58" fillId="47" borderId="26" xfId="271" applyNumberFormat="1" applyFont="1" applyFill="1" applyBorder="1" applyAlignment="1">
      <alignment horizontal="center" vertical="center" wrapText="1"/>
    </xf>
    <xf numFmtId="3" fontId="22" fillId="47" borderId="32" xfId="269" applyNumberFormat="1" applyFont="1" applyFill="1" applyBorder="1" applyAlignment="1">
      <alignment horizontal="center" vertical="center"/>
    </xf>
    <xf numFmtId="3" fontId="58" fillId="48" borderId="26" xfId="271" applyNumberFormat="1" applyFont="1" applyFill="1" applyBorder="1" applyAlignment="1">
      <alignment horizontal="center" vertical="center" wrapText="1"/>
    </xf>
    <xf numFmtId="3" fontId="22" fillId="48" borderId="32" xfId="269" applyNumberFormat="1" applyFont="1" applyFill="1" applyBorder="1" applyAlignment="1">
      <alignment horizontal="center" vertical="center"/>
    </xf>
    <xf numFmtId="3" fontId="58" fillId="52" borderId="26" xfId="271" applyNumberFormat="1" applyFont="1" applyFill="1" applyBorder="1" applyAlignment="1">
      <alignment horizontal="center" vertical="center" wrapText="1"/>
    </xf>
    <xf numFmtId="3" fontId="22" fillId="52" borderId="32" xfId="269" applyNumberFormat="1" applyFont="1" applyFill="1" applyBorder="1" applyAlignment="1">
      <alignment horizontal="center" vertical="center"/>
    </xf>
    <xf numFmtId="3" fontId="58" fillId="58" borderId="26" xfId="271" applyNumberFormat="1" applyFont="1" applyFill="1" applyBorder="1" applyAlignment="1">
      <alignment horizontal="center" vertical="center" wrapText="1"/>
    </xf>
    <xf numFmtId="3" fontId="22" fillId="58" borderId="32" xfId="269" applyNumberFormat="1" applyFont="1" applyFill="1" applyBorder="1" applyAlignment="1">
      <alignment horizontal="center" vertical="center"/>
    </xf>
    <xf numFmtId="3" fontId="77" fillId="53" borderId="26" xfId="271" applyNumberFormat="1" applyFont="1" applyFill="1" applyBorder="1" applyAlignment="1">
      <alignment horizontal="center" vertical="center" wrapText="1"/>
    </xf>
    <xf numFmtId="3" fontId="22" fillId="53" borderId="32"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29" xfId="214" applyNumberFormat="1" applyFont="1" applyFill="1" applyBorder="1" applyAlignment="1">
      <alignment horizontal="center" vertical="center"/>
    </xf>
    <xf numFmtId="3" fontId="17" fillId="47" borderId="40" xfId="214" applyNumberFormat="1" applyFont="1" applyFill="1" applyBorder="1" applyAlignment="1">
      <alignment horizontal="center" vertical="center"/>
    </xf>
    <xf numFmtId="3" fontId="17" fillId="48" borderId="29" xfId="214" applyNumberFormat="1" applyFont="1" applyFill="1" applyBorder="1" applyAlignment="1">
      <alignment horizontal="center" vertical="center"/>
    </xf>
    <xf numFmtId="3" fontId="17" fillId="48" borderId="35" xfId="214" applyNumberFormat="1" applyFont="1" applyFill="1" applyBorder="1" applyAlignment="1">
      <alignment horizontal="center" vertical="center"/>
    </xf>
    <xf numFmtId="3" fontId="17" fillId="52" borderId="29" xfId="214" applyNumberFormat="1" applyFont="1" applyFill="1" applyBorder="1" applyAlignment="1">
      <alignment horizontal="center" vertical="center"/>
    </xf>
    <xf numFmtId="3" fontId="17" fillId="52" borderId="35" xfId="214" applyNumberFormat="1" applyFont="1" applyFill="1" applyBorder="1" applyAlignment="1">
      <alignment horizontal="center" vertical="center"/>
    </xf>
    <xf numFmtId="3" fontId="17" fillId="58" borderId="29" xfId="214" applyNumberFormat="1" applyFont="1" applyFill="1" applyBorder="1" applyAlignment="1">
      <alignment horizontal="center" vertical="center"/>
    </xf>
    <xf numFmtId="3" fontId="17" fillId="58" borderId="35" xfId="214" applyNumberFormat="1" applyFont="1" applyFill="1" applyBorder="1" applyAlignment="1">
      <alignment horizontal="center" vertical="center"/>
    </xf>
    <xf numFmtId="3" fontId="17" fillId="47" borderId="30" xfId="214" applyNumberFormat="1" applyFont="1" applyFill="1" applyBorder="1" applyAlignment="1">
      <alignment horizontal="center" vertical="center"/>
    </xf>
    <xf numFmtId="3" fontId="18" fillId="47" borderId="29" xfId="214" applyNumberFormat="1" applyFill="1" applyBorder="1" applyAlignment="1">
      <alignment horizontal="center" vertical="center"/>
    </xf>
    <xf numFmtId="3" fontId="18" fillId="47" borderId="30" xfId="214" applyNumberFormat="1" applyFill="1" applyBorder="1" applyAlignment="1">
      <alignment horizontal="center" vertical="center"/>
    </xf>
    <xf numFmtId="3" fontId="18" fillId="48" borderId="29" xfId="214" applyNumberFormat="1" applyFill="1" applyBorder="1" applyAlignment="1">
      <alignment horizontal="center" vertical="center"/>
    </xf>
    <xf numFmtId="3" fontId="18" fillId="48" borderId="35" xfId="214" applyNumberFormat="1" applyFill="1" applyBorder="1" applyAlignment="1">
      <alignment horizontal="center" vertical="center"/>
    </xf>
    <xf numFmtId="3" fontId="18" fillId="52" borderId="29" xfId="214" applyNumberFormat="1" applyFill="1" applyBorder="1" applyAlignment="1">
      <alignment horizontal="center" vertical="center"/>
    </xf>
    <xf numFmtId="3" fontId="18" fillId="52" borderId="35" xfId="214" applyNumberFormat="1" applyFill="1" applyBorder="1" applyAlignment="1">
      <alignment horizontal="center" vertical="center"/>
    </xf>
    <xf numFmtId="3" fontId="18" fillId="58" borderId="29" xfId="214" applyNumberFormat="1" applyFill="1" applyBorder="1" applyAlignment="1">
      <alignment horizontal="center" vertical="center"/>
    </xf>
    <xf numFmtId="3" fontId="18" fillId="58" borderId="35" xfId="214" applyNumberFormat="1" applyFill="1" applyBorder="1" applyAlignment="1">
      <alignment horizontal="center" vertical="center"/>
    </xf>
    <xf numFmtId="3" fontId="22" fillId="47" borderId="54" xfId="214" applyNumberFormat="1" applyFont="1" applyFill="1" applyBorder="1" applyAlignment="1">
      <alignment horizontal="center" vertical="center"/>
    </xf>
    <xf numFmtId="3" fontId="22" fillId="47" borderId="31" xfId="214" applyNumberFormat="1" applyFont="1" applyFill="1" applyBorder="1" applyAlignment="1">
      <alignment horizontal="center" vertical="center"/>
    </xf>
    <xf numFmtId="3" fontId="22" fillId="48" borderId="26" xfId="214" applyNumberFormat="1" applyFont="1" applyFill="1" applyBorder="1" applyAlignment="1">
      <alignment horizontal="center" vertical="center"/>
    </xf>
    <xf numFmtId="3" fontId="22" fillId="48" borderId="32" xfId="214" applyNumberFormat="1" applyFont="1" applyFill="1" applyBorder="1" applyAlignment="1">
      <alignment horizontal="center" vertical="center"/>
    </xf>
    <xf numFmtId="3" fontId="22" fillId="52" borderId="26" xfId="214" applyNumberFormat="1" applyFont="1" applyFill="1" applyBorder="1" applyAlignment="1">
      <alignment horizontal="center" vertical="center"/>
    </xf>
    <xf numFmtId="3" fontId="22" fillId="52" borderId="32" xfId="214" applyNumberFormat="1" applyFont="1" applyFill="1" applyBorder="1" applyAlignment="1">
      <alignment horizontal="center" vertical="center"/>
    </xf>
    <xf numFmtId="3" fontId="22" fillId="58" borderId="26" xfId="214" applyNumberFormat="1" applyFont="1" applyFill="1" applyBorder="1" applyAlignment="1">
      <alignment horizontal="center" vertical="center"/>
    </xf>
    <xf numFmtId="3" fontId="22" fillId="58" borderId="32" xfId="214" applyNumberFormat="1" applyFont="1" applyFill="1" applyBorder="1" applyAlignment="1">
      <alignment horizontal="center" vertical="center"/>
    </xf>
    <xf numFmtId="0" fontId="22" fillId="0" borderId="0" xfId="269" applyFont="1"/>
    <xf numFmtId="3" fontId="22" fillId="0" borderId="19" xfId="269" applyNumberFormat="1" applyFont="1" applyFill="1" applyBorder="1" applyAlignment="1">
      <alignment horizontal="center" vertical="center"/>
    </xf>
    <xf numFmtId="3" fontId="22" fillId="0" borderId="19" xfId="269" applyNumberFormat="1" applyFont="1" applyFill="1" applyBorder="1" applyAlignment="1">
      <alignment vertical="center"/>
    </xf>
    <xf numFmtId="3" fontId="18" fillId="0" borderId="19"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60" fillId="0" borderId="0" xfId="269" applyFont="1" applyBorder="1" applyAlignment="1">
      <alignment horizontal="justify" vertical="center" wrapText="1"/>
    </xf>
    <xf numFmtId="3" fontId="77" fillId="0" borderId="0" xfId="269" applyNumberFormat="1" applyFont="1" applyFill="1" applyBorder="1" applyAlignment="1">
      <alignment horizontal="right"/>
    </xf>
    <xf numFmtId="0" fontId="22" fillId="0" borderId="22"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80" fillId="59" borderId="27" xfId="269" applyNumberFormat="1" applyFont="1" applyFill="1" applyBorder="1" applyAlignment="1">
      <alignment horizontal="right" vertical="center"/>
    </xf>
    <xf numFmtId="3" fontId="80" fillId="59" borderId="33" xfId="269" applyNumberFormat="1" applyFont="1" applyFill="1" applyBorder="1" applyAlignment="1">
      <alignment horizontal="right" vertical="center"/>
    </xf>
    <xf numFmtId="3" fontId="25" fillId="59" borderId="34" xfId="214" applyNumberFormat="1" applyFont="1" applyFill="1" applyBorder="1" applyAlignment="1">
      <alignment horizontal="right" vertical="center"/>
    </xf>
    <xf numFmtId="3" fontId="80" fillId="59" borderId="21" xfId="269" applyNumberFormat="1" applyFont="1" applyFill="1" applyBorder="1" applyAlignment="1">
      <alignment horizontal="right" vertical="center"/>
    </xf>
    <xf numFmtId="3" fontId="80" fillId="59" borderId="29" xfId="269" applyNumberFormat="1" applyFont="1" applyFill="1" applyBorder="1" applyAlignment="1">
      <alignment horizontal="right" vertical="center"/>
    </xf>
    <xf numFmtId="3" fontId="80" fillId="59" borderId="29" xfId="269" applyNumberFormat="1" applyFont="1" applyFill="1" applyBorder="1" applyAlignment="1" applyProtection="1">
      <alignment horizontal="right" vertical="center"/>
    </xf>
    <xf numFmtId="3" fontId="25" fillId="59" borderId="35" xfId="214" applyNumberFormat="1" applyFont="1" applyFill="1" applyBorder="1" applyAlignment="1">
      <alignment horizontal="right" vertical="center"/>
    </xf>
    <xf numFmtId="3" fontId="25" fillId="59" borderId="35" xfId="269" applyNumberFormat="1" applyFont="1" applyFill="1" applyBorder="1" applyAlignment="1">
      <alignment horizontal="right" vertical="center"/>
    </xf>
    <xf numFmtId="3" fontId="25" fillId="59" borderId="22" xfId="269" applyNumberFormat="1" applyFont="1" applyFill="1" applyBorder="1" applyAlignment="1">
      <alignment horizontal="right" vertical="center"/>
    </xf>
    <xf numFmtId="3" fontId="25" fillId="59" borderId="26" xfId="269" applyNumberFormat="1" applyFont="1" applyFill="1" applyBorder="1" applyAlignment="1">
      <alignment horizontal="right" vertical="center"/>
    </xf>
    <xf numFmtId="3" fontId="25" fillId="59" borderId="32" xfId="269" applyNumberFormat="1" applyFont="1" applyFill="1" applyBorder="1" applyAlignment="1">
      <alignment horizontal="right" vertical="center"/>
    </xf>
    <xf numFmtId="3" fontId="82" fillId="59" borderId="22" xfId="252" applyNumberFormat="1" applyFont="1" applyFill="1" applyBorder="1" applyAlignment="1">
      <alignment horizontal="center" vertical="center" wrapText="1"/>
    </xf>
    <xf numFmtId="3" fontId="82" fillId="59" borderId="26" xfId="252" applyNumberFormat="1" applyFont="1" applyFill="1" applyBorder="1" applyAlignment="1">
      <alignment horizontal="center" vertical="center" wrapText="1"/>
    </xf>
    <xf numFmtId="3" fontId="82" fillId="59" borderId="32" xfId="252" applyNumberFormat="1" applyFont="1" applyFill="1" applyBorder="1" applyAlignment="1">
      <alignment horizontal="center" vertical="center" wrapText="1"/>
    </xf>
    <xf numFmtId="3" fontId="80" fillId="59" borderId="27" xfId="269" applyNumberFormat="1" applyFont="1" applyFill="1" applyBorder="1" applyAlignment="1">
      <alignment horizontal="center" vertical="center"/>
    </xf>
    <xf numFmtId="3" fontId="80" fillId="59" borderId="33" xfId="269" applyNumberFormat="1" applyFont="1" applyFill="1" applyBorder="1" applyAlignment="1">
      <alignment horizontal="center" vertical="center"/>
    </xf>
    <xf numFmtId="3" fontId="80" fillId="59" borderId="34" xfId="269" applyNumberFormat="1" applyFont="1" applyFill="1" applyBorder="1" applyAlignment="1">
      <alignment horizontal="center" vertical="center"/>
    </xf>
    <xf numFmtId="3" fontId="80" fillId="59" borderId="21" xfId="269" applyNumberFormat="1" applyFont="1" applyFill="1" applyBorder="1" applyAlignment="1">
      <alignment horizontal="center" vertical="center"/>
    </xf>
    <xf numFmtId="3" fontId="80" fillId="59" borderId="29" xfId="269" applyNumberFormat="1" applyFont="1" applyFill="1" applyBorder="1" applyAlignment="1">
      <alignment horizontal="center" vertical="center"/>
    </xf>
    <xf numFmtId="3" fontId="80" fillId="59" borderId="35" xfId="269" applyNumberFormat="1" applyFont="1" applyFill="1" applyBorder="1" applyAlignment="1">
      <alignment horizontal="center" vertical="center"/>
    </xf>
    <xf numFmtId="3" fontId="80" fillId="59" borderId="22" xfId="269" applyNumberFormat="1" applyFont="1" applyFill="1" applyBorder="1" applyAlignment="1">
      <alignment horizontal="center" vertical="center"/>
    </xf>
    <xf numFmtId="3" fontId="80" fillId="59" borderId="26" xfId="269" applyNumberFormat="1" applyFont="1" applyFill="1" applyBorder="1" applyAlignment="1">
      <alignment horizontal="center" vertical="center"/>
    </xf>
    <xf numFmtId="3" fontId="80" fillId="59" borderId="32" xfId="269" applyNumberFormat="1" applyFont="1" applyFill="1" applyBorder="1" applyAlignment="1">
      <alignment horizontal="center" vertical="center"/>
    </xf>
    <xf numFmtId="0" fontId="20" fillId="59" borderId="29" xfId="269" applyNumberFormat="1" applyFont="1" applyFill="1" applyBorder="1" applyAlignment="1">
      <alignment horizontal="center" vertical="center"/>
    </xf>
    <xf numFmtId="0" fontId="18" fillId="59" borderId="29" xfId="269" applyNumberFormat="1" applyFill="1" applyBorder="1"/>
    <xf numFmtId="0" fontId="18" fillId="59" borderId="35" xfId="269" applyNumberFormat="1" applyFill="1" applyBorder="1"/>
    <xf numFmtId="0" fontId="22" fillId="59" borderId="26" xfId="269" applyNumberFormat="1" applyFont="1" applyFill="1" applyBorder="1" applyAlignment="1">
      <alignment horizontal="center"/>
    </xf>
    <xf numFmtId="0" fontId="18" fillId="59" borderId="26" xfId="269" applyNumberFormat="1" applyFill="1" applyBorder="1"/>
    <xf numFmtId="0" fontId="18" fillId="59" borderId="32" xfId="269" applyNumberFormat="1" applyFill="1" applyBorder="1"/>
    <xf numFmtId="3" fontId="22" fillId="59" borderId="29" xfId="269" applyNumberFormat="1" applyFont="1" applyFill="1" applyBorder="1" applyAlignment="1">
      <alignment horizontal="center" vertical="center"/>
    </xf>
    <xf numFmtId="3" fontId="22" fillId="59" borderId="35" xfId="269" applyNumberFormat="1" applyFont="1" applyFill="1" applyBorder="1" applyAlignment="1">
      <alignment horizontal="center" vertical="center"/>
    </xf>
    <xf numFmtId="3" fontId="22" fillId="59" borderId="26" xfId="269" applyNumberFormat="1" applyFont="1" applyFill="1" applyBorder="1" applyAlignment="1">
      <alignment horizontal="center" vertical="center"/>
    </xf>
    <xf numFmtId="3" fontId="22" fillId="59" borderId="32" xfId="269" applyNumberFormat="1" applyFont="1" applyFill="1" applyBorder="1" applyAlignment="1">
      <alignment horizontal="center" vertical="center"/>
    </xf>
    <xf numFmtId="3" fontId="23" fillId="62" borderId="21" xfId="271" applyNumberFormat="1" applyFont="1" applyFill="1" applyBorder="1" applyAlignment="1">
      <alignment horizontal="center" vertical="center" wrapText="1"/>
    </xf>
    <xf numFmtId="3" fontId="23" fillId="62" borderId="22" xfId="271" applyNumberFormat="1" applyFont="1" applyFill="1" applyBorder="1" applyAlignment="1">
      <alignment horizontal="center" vertical="center" wrapText="1"/>
    </xf>
    <xf numFmtId="3" fontId="20" fillId="62" borderId="22"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18" fillId="62" borderId="29" xfId="269" applyNumberFormat="1" applyFill="1" applyBorder="1" applyAlignment="1">
      <alignment vertical="center"/>
    </xf>
    <xf numFmtId="0" fontId="18" fillId="62" borderId="29" xfId="269" applyNumberFormat="1" applyFill="1" applyBorder="1" applyAlignment="1">
      <alignment horizontal="right" vertical="center"/>
    </xf>
    <xf numFmtId="0" fontId="18" fillId="62" borderId="26" xfId="269" applyNumberFormat="1" applyFill="1" applyBorder="1" applyAlignment="1">
      <alignment vertical="center"/>
    </xf>
    <xf numFmtId="3" fontId="82" fillId="62" borderId="26" xfId="252" applyNumberFormat="1" applyFont="1" applyFill="1" applyBorder="1" applyAlignment="1">
      <alignment horizontal="center" vertical="center" wrapText="1"/>
    </xf>
    <xf numFmtId="3" fontId="82" fillId="62" borderId="31"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wrapText="1"/>
    </xf>
    <xf numFmtId="3" fontId="25" fillId="62" borderId="33" xfId="252" applyNumberFormat="1" applyFont="1" applyFill="1" applyBorder="1" applyAlignment="1">
      <alignment horizontal="center" vertical="center"/>
    </xf>
    <xf numFmtId="3" fontId="81" fillId="62" borderId="34"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wrapText="1"/>
    </xf>
    <xf numFmtId="3" fontId="25" fillId="62" borderId="29" xfId="252" applyNumberFormat="1" applyFont="1" applyFill="1" applyBorder="1" applyAlignment="1">
      <alignment horizontal="center" vertical="center"/>
    </xf>
    <xf numFmtId="3" fontId="81" fillId="62" borderId="35"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wrapText="1"/>
    </xf>
    <xf numFmtId="3" fontId="25" fillId="62" borderId="26" xfId="252" applyNumberFormat="1" applyFont="1" applyFill="1" applyBorder="1" applyAlignment="1">
      <alignment horizontal="center" vertical="center"/>
    </xf>
    <xf numFmtId="3" fontId="81" fillId="62" borderId="32" xfId="252" applyNumberFormat="1" applyFont="1" applyFill="1" applyBorder="1" applyAlignment="1">
      <alignment horizontal="center" vertical="center" wrapText="1"/>
    </xf>
    <xf numFmtId="3" fontId="25" fillId="62" borderId="27" xfId="252" applyNumberFormat="1" applyFont="1" applyFill="1" applyBorder="1" applyAlignment="1">
      <alignment horizontal="center" vertical="center" wrapText="1"/>
    </xf>
    <xf numFmtId="3" fontId="25" fillId="62" borderId="21" xfId="252" applyNumberFormat="1" applyFont="1" applyFill="1" applyBorder="1" applyAlignment="1">
      <alignment horizontal="center" vertical="center" wrapText="1"/>
    </xf>
    <xf numFmtId="3" fontId="25" fillId="62" borderId="22" xfId="252" applyNumberFormat="1" applyFont="1" applyFill="1" applyBorder="1" applyAlignment="1">
      <alignment horizontal="center" vertical="center" wrapText="1"/>
    </xf>
    <xf numFmtId="3" fontId="58" fillId="62" borderId="29" xfId="271" applyNumberFormat="1" applyFont="1" applyFill="1" applyBorder="1" applyAlignment="1">
      <alignment horizontal="center" vertical="center" wrapText="1"/>
    </xf>
    <xf numFmtId="3" fontId="58" fillId="62" borderId="26" xfId="271" applyNumberFormat="1" applyFont="1" applyFill="1" applyBorder="1" applyAlignment="1">
      <alignment horizontal="center" vertical="center" wrapText="1"/>
    </xf>
    <xf numFmtId="3" fontId="17" fillId="62" borderId="29" xfId="214" applyNumberFormat="1" applyFont="1" applyFill="1" applyBorder="1" applyAlignment="1">
      <alignment horizontal="center" vertical="center"/>
    </xf>
    <xf numFmtId="3" fontId="18" fillId="62" borderId="29" xfId="214" applyNumberFormat="1" applyFill="1" applyBorder="1" applyAlignment="1">
      <alignment horizontal="center" vertical="center"/>
    </xf>
    <xf numFmtId="3" fontId="22" fillId="62" borderId="54" xfId="214" applyNumberFormat="1" applyFont="1" applyFill="1" applyBorder="1" applyAlignment="1">
      <alignment horizontal="center" vertical="center"/>
    </xf>
    <xf numFmtId="3" fontId="22" fillId="62" borderId="21" xfId="269" applyNumberFormat="1" applyFont="1" applyFill="1" applyBorder="1" applyAlignment="1">
      <alignment horizontal="center" vertical="center"/>
    </xf>
    <xf numFmtId="3" fontId="22" fillId="62" borderId="22" xfId="269" applyNumberFormat="1" applyFont="1" applyFill="1" applyBorder="1" applyAlignment="1">
      <alignment horizontal="center" vertical="center" wrapText="1"/>
    </xf>
    <xf numFmtId="3" fontId="20" fillId="64" borderId="29" xfId="269" applyNumberFormat="1" applyFont="1" applyFill="1" applyBorder="1" applyAlignment="1">
      <alignment horizontal="center" vertical="center" wrapText="1"/>
    </xf>
    <xf numFmtId="0" fontId="59" fillId="64" borderId="35" xfId="270" applyFont="1" applyFill="1" applyBorder="1" applyAlignment="1">
      <alignment vertical="center" wrapText="1"/>
    </xf>
    <xf numFmtId="0" fontId="59" fillId="64" borderId="32" xfId="270" applyFont="1" applyFill="1" applyBorder="1" applyAlignment="1">
      <alignment vertical="center" wrapText="1"/>
    </xf>
    <xf numFmtId="3" fontId="20" fillId="65" borderId="21" xfId="269" applyNumberFormat="1" applyFont="1" applyFill="1" applyBorder="1" applyAlignment="1">
      <alignment horizontal="center" vertical="center" wrapText="1"/>
    </xf>
    <xf numFmtId="3" fontId="20" fillId="65" borderId="29" xfId="269" applyNumberFormat="1" applyFont="1" applyFill="1" applyBorder="1" applyAlignment="1">
      <alignment horizontal="center" vertical="center" wrapText="1"/>
    </xf>
    <xf numFmtId="3" fontId="20" fillId="65" borderId="35" xfId="269" applyNumberFormat="1" applyFont="1" applyFill="1" applyBorder="1" applyAlignment="1">
      <alignment horizontal="center" vertical="center" wrapText="1"/>
    </xf>
    <xf numFmtId="3" fontId="25" fillId="62" borderId="52" xfId="252" applyNumberFormat="1" applyFont="1" applyFill="1" applyBorder="1" applyAlignment="1">
      <alignment horizontal="center" vertical="center" wrapText="1"/>
    </xf>
    <xf numFmtId="3" fontId="25" fillId="62" borderId="38" xfId="252" applyNumberFormat="1" applyFont="1" applyFill="1" applyBorder="1" applyAlignment="1">
      <alignment horizontal="center" vertical="center" wrapText="1"/>
    </xf>
    <xf numFmtId="3" fontId="81" fillId="62" borderId="53" xfId="252" applyNumberFormat="1" applyFont="1" applyFill="1" applyBorder="1" applyAlignment="1">
      <alignment horizontal="center" vertical="center" wrapText="1"/>
    </xf>
    <xf numFmtId="3" fontId="80" fillId="59" borderId="52" xfId="269" applyNumberFormat="1" applyFont="1" applyFill="1" applyBorder="1" applyAlignment="1">
      <alignment horizontal="center" vertical="center"/>
    </xf>
    <xf numFmtId="3" fontId="80" fillId="59" borderId="38" xfId="269" applyNumberFormat="1" applyFont="1" applyFill="1" applyBorder="1" applyAlignment="1">
      <alignment horizontal="center" vertical="center"/>
    </xf>
    <xf numFmtId="3" fontId="80" fillId="59" borderId="53" xfId="269" applyNumberFormat="1" applyFont="1" applyFill="1" applyBorder="1" applyAlignment="1">
      <alignment horizontal="center" vertical="center"/>
    </xf>
    <xf numFmtId="4" fontId="28" fillId="53" borderId="33" xfId="270" applyNumberFormat="1" applyFont="1" applyFill="1" applyBorder="1" applyAlignment="1">
      <alignment horizontal="center" vertical="center" wrapText="1"/>
    </xf>
    <xf numFmtId="0" fontId="52" fillId="56" borderId="38" xfId="270" applyFont="1" applyFill="1" applyBorder="1" applyAlignment="1">
      <alignment horizontal="center" vertical="center" wrapText="1"/>
    </xf>
    <xf numFmtId="0" fontId="28" fillId="57" borderId="73" xfId="270" applyFont="1" applyFill="1" applyBorder="1" applyAlignment="1">
      <alignment horizontal="center" vertical="center"/>
    </xf>
    <xf numFmtId="4" fontId="28" fillId="57" borderId="74" xfId="270" applyNumberFormat="1" applyFont="1" applyFill="1" applyBorder="1" applyAlignment="1">
      <alignment horizontal="center" vertical="center"/>
    </xf>
    <xf numFmtId="4" fontId="28" fillId="51" borderId="42" xfId="316" applyNumberFormat="1" applyFont="1" applyFill="1" applyBorder="1" applyAlignment="1">
      <alignment horizontal="center" vertical="center" wrapText="1"/>
    </xf>
    <xf numFmtId="0" fontId="28" fillId="51" borderId="74" xfId="316" applyFont="1" applyFill="1" applyBorder="1" applyAlignment="1">
      <alignment horizontal="center" vertical="center" wrapText="1"/>
    </xf>
    <xf numFmtId="2" fontId="28" fillId="51" borderId="55" xfId="316" applyNumberFormat="1" applyFont="1" applyFill="1" applyBorder="1" applyAlignment="1">
      <alignment horizontal="center" vertical="center" wrapText="1"/>
    </xf>
    <xf numFmtId="4" fontId="28" fillId="51" borderId="76" xfId="316" applyNumberFormat="1" applyFont="1" applyFill="1" applyBorder="1" applyAlignment="1">
      <alignment horizontal="center" vertical="center" wrapText="1"/>
    </xf>
    <xf numFmtId="0" fontId="28" fillId="51" borderId="75" xfId="316" applyFont="1" applyFill="1" applyBorder="1" applyAlignment="1">
      <alignment horizontal="center" vertical="center" wrapText="1"/>
    </xf>
    <xf numFmtId="0" fontId="28" fillId="57" borderId="29" xfId="270" applyFont="1" applyFill="1" applyBorder="1" applyAlignment="1">
      <alignment horizontal="center" vertical="center"/>
    </xf>
    <xf numFmtId="0" fontId="59" fillId="47" borderId="29" xfId="270" applyFont="1" applyFill="1" applyBorder="1" applyAlignment="1">
      <alignment horizontal="center" vertical="center" wrapText="1"/>
    </xf>
    <xf numFmtId="4" fontId="59" fillId="47" borderId="29" xfId="270" applyNumberFormat="1" applyFont="1" applyFill="1" applyBorder="1" applyAlignment="1">
      <alignment horizontal="center" vertical="center" wrapText="1"/>
    </xf>
    <xf numFmtId="3" fontId="80" fillId="62" borderId="29" xfId="269" applyNumberFormat="1" applyFont="1" applyFill="1" applyBorder="1" applyAlignment="1">
      <alignment horizontal="center"/>
    </xf>
    <xf numFmtId="3" fontId="80" fillId="62" borderId="29" xfId="269" applyNumberFormat="1" applyFont="1" applyFill="1" applyBorder="1" applyAlignment="1">
      <alignment horizontal="center" vertical="center"/>
    </xf>
    <xf numFmtId="4" fontId="80" fillId="62" borderId="29" xfId="269" applyNumberFormat="1" applyFont="1" applyFill="1" applyBorder="1" applyAlignment="1">
      <alignment horizontal="center" vertical="center"/>
    </xf>
    <xf numFmtId="3" fontId="80" fillId="62" borderId="35" xfId="269" applyNumberFormat="1" applyFont="1" applyFill="1" applyBorder="1" applyAlignment="1">
      <alignment horizontal="center" vertical="center"/>
    </xf>
    <xf numFmtId="3" fontId="80" fillId="62" borderId="21" xfId="269" applyNumberFormat="1" applyFont="1" applyFill="1" applyBorder="1" applyAlignment="1">
      <alignment horizontal="center" vertical="center"/>
    </xf>
    <xf numFmtId="0" fontId="30" fillId="56" borderId="52" xfId="270" applyFont="1" applyFill="1" applyBorder="1" applyAlignment="1">
      <alignment horizontal="center" vertical="center" wrapText="1"/>
    </xf>
    <xf numFmtId="3" fontId="67" fillId="56" borderId="38" xfId="270" applyNumberFormat="1" applyFont="1" applyFill="1" applyBorder="1" applyAlignment="1">
      <alignment horizontal="center" vertical="center" wrapText="1"/>
    </xf>
    <xf numFmtId="3" fontId="77" fillId="0" borderId="0" xfId="269" applyNumberFormat="1" applyFont="1" applyFill="1" applyBorder="1" applyAlignment="1">
      <alignment horizontal="center"/>
    </xf>
    <xf numFmtId="3" fontId="22" fillId="0" borderId="0" xfId="269" applyNumberFormat="1" applyFont="1" applyBorder="1" applyAlignment="1">
      <alignment horizontal="center"/>
    </xf>
    <xf numFmtId="3" fontId="80" fillId="62" borderId="27" xfId="269" applyNumberFormat="1" applyFont="1" applyFill="1" applyBorder="1" applyAlignment="1">
      <alignment horizontal="center"/>
    </xf>
    <xf numFmtId="3" fontId="80" fillId="62" borderId="33" xfId="269" applyNumberFormat="1" applyFont="1" applyFill="1" applyBorder="1" applyAlignment="1">
      <alignment horizontal="center"/>
    </xf>
    <xf numFmtId="3" fontId="25" fillId="62" borderId="34" xfId="214" applyNumberFormat="1" applyFont="1" applyFill="1" applyBorder="1" applyAlignment="1">
      <alignment horizontal="center"/>
    </xf>
    <xf numFmtId="3" fontId="80" fillId="62" borderId="21" xfId="269" applyNumberFormat="1" applyFont="1" applyFill="1" applyBorder="1" applyAlignment="1">
      <alignment horizontal="center"/>
    </xf>
    <xf numFmtId="3" fontId="80" fillId="62" borderId="29" xfId="269" applyNumberFormat="1" applyFont="1" applyFill="1" applyBorder="1" applyAlignment="1" applyProtection="1">
      <alignment horizontal="center"/>
    </xf>
    <xf numFmtId="3" fontId="25" fillId="62" borderId="35" xfId="214" applyNumberFormat="1" applyFont="1" applyFill="1" applyBorder="1" applyAlignment="1">
      <alignment horizontal="center"/>
    </xf>
    <xf numFmtId="3" fontId="25" fillId="62" borderId="35" xfId="269" applyNumberFormat="1" applyFont="1" applyFill="1" applyBorder="1" applyAlignment="1">
      <alignment horizontal="center"/>
    </xf>
    <xf numFmtId="3" fontId="25" fillId="62" borderId="22" xfId="269" applyNumberFormat="1" applyFont="1" applyFill="1" applyBorder="1" applyAlignment="1">
      <alignment horizontal="center"/>
    </xf>
    <xf numFmtId="3" fontId="25" fillId="62" borderId="26" xfId="269" applyNumberFormat="1" applyFont="1" applyFill="1" applyBorder="1" applyAlignment="1">
      <alignment horizontal="center"/>
    </xf>
    <xf numFmtId="3" fontId="25" fillId="62" borderId="32" xfId="269" applyNumberFormat="1" applyFont="1" applyFill="1" applyBorder="1" applyAlignment="1">
      <alignment horizontal="center"/>
    </xf>
    <xf numFmtId="3" fontId="22" fillId="62" borderId="26" xfId="269" applyNumberFormat="1" applyFont="1" applyFill="1" applyBorder="1" applyAlignment="1">
      <alignment horizontal="center" vertical="center" wrapText="1"/>
    </xf>
    <xf numFmtId="0" fontId="18" fillId="62" borderId="29" xfId="269" applyNumberFormat="1" applyFill="1" applyBorder="1" applyAlignment="1">
      <alignment horizontal="center" vertical="center"/>
    </xf>
    <xf numFmtId="0" fontId="18" fillId="59" borderId="29" xfId="269" applyNumberFormat="1" applyFill="1" applyBorder="1" applyAlignment="1">
      <alignment horizontal="center" vertical="center"/>
    </xf>
    <xf numFmtId="0" fontId="87" fillId="56" borderId="29" xfId="270" applyFont="1" applyFill="1" applyBorder="1" applyAlignment="1">
      <alignment horizontal="center" vertical="center" wrapText="1"/>
    </xf>
    <xf numFmtId="0" fontId="80" fillId="0" borderId="38" xfId="270" applyFont="1" applyBorder="1" applyAlignment="1">
      <alignment horizontal="center" vertical="center" wrapText="1"/>
    </xf>
    <xf numFmtId="0" fontId="25" fillId="0" borderId="38" xfId="270" applyFont="1" applyBorder="1" applyAlignment="1">
      <alignment horizontal="center" vertical="center" wrapText="1"/>
    </xf>
    <xf numFmtId="0" fontId="92" fillId="0" borderId="0" xfId="270" applyFont="1" applyAlignment="1">
      <alignment horizontal="center" vertical="center" wrapText="1"/>
    </xf>
    <xf numFmtId="0" fontId="80" fillId="0" borderId="0" xfId="270" applyFont="1" applyAlignment="1">
      <alignment horizontal="center" vertical="center" wrapText="1"/>
    </xf>
    <xf numFmtId="173" fontId="80" fillId="62" borderId="29" xfId="269" applyNumberFormat="1" applyFont="1" applyFill="1" applyBorder="1" applyAlignment="1">
      <alignment horizontal="center" vertical="center"/>
    </xf>
    <xf numFmtId="0" fontId="28" fillId="50" borderId="26" xfId="270" applyFont="1" applyFill="1" applyBorder="1" applyAlignment="1">
      <alignment horizontal="center" vertical="center" wrapText="1"/>
    </xf>
    <xf numFmtId="0" fontId="93" fillId="56" borderId="29" xfId="270" applyFont="1" applyFill="1" applyBorder="1" applyAlignment="1">
      <alignment horizontal="center" vertical="center" wrapText="1"/>
    </xf>
    <xf numFmtId="0" fontId="69" fillId="57" borderId="29" xfId="270" applyFont="1" applyFill="1" applyBorder="1" applyAlignment="1">
      <alignment horizontal="center" vertical="center"/>
    </xf>
    <xf numFmtId="0" fontId="87" fillId="56" borderId="38" xfId="270" applyFont="1" applyFill="1" applyBorder="1" applyAlignment="1">
      <alignment horizontal="center" vertical="center" wrapText="1"/>
    </xf>
    <xf numFmtId="0" fontId="96" fillId="56" borderId="38" xfId="270" applyFont="1" applyFill="1" applyBorder="1" applyAlignment="1">
      <alignment horizontal="center" vertical="center" wrapText="1"/>
    </xf>
    <xf numFmtId="0" fontId="28" fillId="50" borderId="26" xfId="270" applyFont="1" applyFill="1" applyBorder="1" applyAlignment="1">
      <alignment horizontal="center" vertical="center"/>
    </xf>
    <xf numFmtId="0" fontId="28" fillId="52" borderId="26" xfId="270" applyFont="1" applyFill="1" applyBorder="1" applyAlignment="1">
      <alignment horizontal="center" vertical="center" wrapText="1"/>
    </xf>
    <xf numFmtId="0" fontId="28" fillId="52" borderId="32" xfId="270" applyFont="1" applyFill="1" applyBorder="1" applyAlignment="1">
      <alignment horizontal="center" vertical="center" wrapText="1"/>
    </xf>
    <xf numFmtId="0" fontId="87" fillId="56" borderId="52" xfId="270" applyFont="1" applyFill="1" applyBorder="1" applyAlignment="1">
      <alignment horizontal="center" vertical="center" wrapText="1"/>
    </xf>
    <xf numFmtId="3" fontId="87" fillId="56" borderId="38" xfId="270" applyNumberFormat="1" applyFont="1" applyFill="1" applyBorder="1" applyAlignment="1">
      <alignment horizontal="center" vertical="center" wrapText="1"/>
    </xf>
    <xf numFmtId="1" fontId="87" fillId="56" borderId="38" xfId="270" applyNumberFormat="1" applyFont="1" applyFill="1" applyBorder="1" applyAlignment="1">
      <alignment horizontal="center" vertical="center" wrapText="1"/>
    </xf>
    <xf numFmtId="1" fontId="87" fillId="56" borderId="40" xfId="270" applyNumberFormat="1" applyFont="1" applyFill="1" applyBorder="1" applyAlignment="1">
      <alignment horizontal="center" vertical="center" wrapText="1"/>
    </xf>
    <xf numFmtId="0" fontId="87" fillId="56" borderId="44" xfId="270" applyFont="1" applyFill="1" applyBorder="1" applyAlignment="1">
      <alignment horizontal="center" vertical="center" wrapText="1"/>
    </xf>
    <xf numFmtId="0" fontId="62" fillId="0" borderId="0" xfId="270" applyFont="1" applyBorder="1" applyAlignment="1">
      <alignment horizontal="center" vertical="center" wrapText="1"/>
    </xf>
    <xf numFmtId="0" fontId="94" fillId="56" borderId="38" xfId="270" applyFont="1" applyFill="1" applyBorder="1" applyAlignment="1">
      <alignment horizontal="center" vertical="center" wrapText="1"/>
    </xf>
    <xf numFmtId="4" fontId="69" fillId="56" borderId="38" xfId="270" applyNumberFormat="1" applyFont="1" applyFill="1" applyBorder="1" applyAlignment="1">
      <alignment horizontal="center" vertical="center" wrapText="1"/>
    </xf>
    <xf numFmtId="4" fontId="69" fillId="56" borderId="38" xfId="0" applyNumberFormat="1" applyFont="1" applyFill="1" applyBorder="1" applyAlignment="1">
      <alignment horizontal="center" vertical="center"/>
    </xf>
    <xf numFmtId="4" fontId="69" fillId="56" borderId="29" xfId="270" applyNumberFormat="1" applyFont="1" applyFill="1" applyBorder="1" applyAlignment="1">
      <alignment horizontal="center" vertical="center" wrapText="1"/>
    </xf>
    <xf numFmtId="4" fontId="69" fillId="56" borderId="29" xfId="0" applyNumberFormat="1" applyFont="1" applyFill="1" applyBorder="1" applyAlignment="1">
      <alignment horizontal="center" vertical="center"/>
    </xf>
    <xf numFmtId="0" fontId="69" fillId="56" borderId="29" xfId="0" applyFont="1" applyFill="1" applyBorder="1" applyAlignment="1">
      <alignment horizontal="center" vertical="center"/>
    </xf>
    <xf numFmtId="0" fontId="69" fillId="56" borderId="29" xfId="270" applyFont="1" applyFill="1" applyBorder="1" applyAlignment="1">
      <alignment horizontal="center" vertical="center" wrapText="1"/>
    </xf>
    <xf numFmtId="4" fontId="69" fillId="56" borderId="40" xfId="270" applyNumberFormat="1" applyFont="1" applyFill="1" applyBorder="1" applyAlignment="1">
      <alignment horizontal="center" vertical="center" wrapText="1"/>
    </xf>
    <xf numFmtId="4" fontId="69" fillId="56" borderId="30" xfId="270" applyNumberFormat="1" applyFont="1" applyFill="1" applyBorder="1" applyAlignment="1">
      <alignment horizontal="center" vertical="center" wrapText="1"/>
    </xf>
    <xf numFmtId="0" fontId="69" fillId="56" borderId="30" xfId="0" applyFont="1" applyFill="1" applyBorder="1" applyAlignment="1">
      <alignment horizontal="center" vertical="center"/>
    </xf>
    <xf numFmtId="0" fontId="69" fillId="56" borderId="30" xfId="270" applyFont="1" applyFill="1" applyBorder="1" applyAlignment="1">
      <alignment horizontal="center" vertical="center" wrapText="1"/>
    </xf>
    <xf numFmtId="1" fontId="88" fillId="56" borderId="38" xfId="270" applyNumberFormat="1" applyFont="1" applyFill="1" applyBorder="1" applyAlignment="1">
      <alignment horizontal="center" vertical="center" wrapText="1"/>
    </xf>
    <xf numFmtId="1" fontId="88" fillId="56" borderId="40" xfId="270" applyNumberFormat="1" applyFont="1" applyFill="1" applyBorder="1" applyAlignment="1">
      <alignment horizontal="center" vertical="center" wrapText="1"/>
    </xf>
    <xf numFmtId="0" fontId="51" fillId="57" borderId="29" xfId="270" applyFont="1" applyFill="1" applyBorder="1" applyAlignment="1">
      <alignment horizontal="center" vertical="center"/>
    </xf>
    <xf numFmtId="0" fontId="88" fillId="56" borderId="44" xfId="270" applyFont="1" applyFill="1" applyBorder="1" applyAlignment="1">
      <alignment horizontal="center" vertical="center" wrapText="1"/>
    </xf>
    <xf numFmtId="0" fontId="88" fillId="56" borderId="38" xfId="270" applyFont="1" applyFill="1" applyBorder="1" applyAlignment="1">
      <alignment horizontal="center" vertical="center" wrapText="1"/>
    </xf>
    <xf numFmtId="0" fontId="88" fillId="56" borderId="53" xfId="270" applyFont="1" applyFill="1" applyBorder="1" applyAlignment="1">
      <alignment horizontal="center" vertical="center" wrapText="1"/>
    </xf>
    <xf numFmtId="4" fontId="22" fillId="50" borderId="52" xfId="269" applyNumberFormat="1" applyFont="1" applyFill="1" applyBorder="1" applyAlignment="1">
      <alignment horizontal="center" vertical="center" wrapText="1"/>
    </xf>
    <xf numFmtId="166" fontId="22" fillId="50" borderId="29" xfId="269" applyNumberFormat="1" applyFont="1" applyFill="1" applyBorder="1" applyAlignment="1">
      <alignment horizontal="center" vertical="center" wrapText="1"/>
    </xf>
    <xf numFmtId="166" fontId="22" fillId="51" borderId="29" xfId="269" applyNumberFormat="1" applyFont="1" applyFill="1" applyBorder="1" applyAlignment="1">
      <alignment horizontal="center" vertical="center" wrapText="1"/>
    </xf>
    <xf numFmtId="3" fontId="22" fillId="52" borderId="29" xfId="269" applyNumberFormat="1" applyFont="1" applyFill="1" applyBorder="1" applyAlignment="1">
      <alignment horizontal="center" vertical="center" wrapText="1"/>
    </xf>
    <xf numFmtId="3" fontId="22" fillId="61" borderId="29" xfId="269" applyNumberFormat="1" applyFont="1" applyFill="1" applyBorder="1" applyAlignment="1">
      <alignment horizontal="center" vertical="center" wrapText="1"/>
    </xf>
    <xf numFmtId="166" fontId="22" fillId="53" borderId="29" xfId="269" applyNumberFormat="1" applyFont="1" applyFill="1" applyBorder="1" applyAlignment="1">
      <alignment horizontal="center" vertical="center" wrapText="1"/>
    </xf>
    <xf numFmtId="3" fontId="22" fillId="55" borderId="29" xfId="269" applyNumberFormat="1" applyFont="1" applyFill="1" applyBorder="1" applyAlignment="1">
      <alignment horizontal="center" vertical="center" wrapText="1"/>
    </xf>
    <xf numFmtId="4" fontId="22" fillId="51" borderId="29" xfId="269" applyNumberFormat="1" applyFont="1" applyFill="1" applyBorder="1" applyAlignment="1">
      <alignment horizontal="right" vertical="center" wrapText="1"/>
    </xf>
    <xf numFmtId="4" fontId="22" fillId="52" borderId="29" xfId="269" applyNumberFormat="1" applyFont="1" applyFill="1" applyBorder="1" applyAlignment="1">
      <alignment horizontal="right" vertical="center" wrapText="1"/>
    </xf>
    <xf numFmtId="4" fontId="22" fillId="61" borderId="29" xfId="269" applyNumberFormat="1" applyFont="1" applyFill="1" applyBorder="1" applyAlignment="1">
      <alignment horizontal="right" vertical="center" wrapText="1"/>
    </xf>
    <xf numFmtId="4" fontId="22" fillId="53" borderId="29" xfId="269" applyNumberFormat="1" applyFont="1" applyFill="1" applyBorder="1" applyAlignment="1">
      <alignment horizontal="right" vertical="center" wrapText="1"/>
    </xf>
    <xf numFmtId="4" fontId="22" fillId="55" borderId="29" xfId="269" applyNumberFormat="1" applyFont="1" applyFill="1" applyBorder="1" applyAlignment="1">
      <alignment horizontal="center" vertical="center" wrapText="1"/>
    </xf>
    <xf numFmtId="3" fontId="20" fillId="60" borderId="29" xfId="269" applyNumberFormat="1" applyFont="1" applyFill="1" applyBorder="1" applyAlignment="1">
      <alignment horizontal="left" vertical="center"/>
    </xf>
    <xf numFmtId="4" fontId="22" fillId="52" borderId="29" xfId="269" applyNumberFormat="1" applyFont="1" applyFill="1" applyBorder="1" applyAlignment="1">
      <alignment horizontal="center" vertical="center" wrapText="1"/>
    </xf>
    <xf numFmtId="4" fontId="22" fillId="53" borderId="29" xfId="269" applyNumberFormat="1" applyFont="1" applyFill="1" applyBorder="1" applyAlignment="1">
      <alignment horizontal="center" vertical="center" wrapText="1"/>
    </xf>
    <xf numFmtId="3" fontId="20" fillId="60" borderId="29" xfId="269" applyNumberFormat="1" applyFont="1" applyFill="1" applyBorder="1" applyAlignment="1">
      <alignment vertical="center"/>
    </xf>
    <xf numFmtId="0" fontId="25" fillId="60" borderId="29" xfId="269" applyFont="1" applyFill="1" applyBorder="1" applyAlignment="1">
      <alignment horizontal="center" vertical="center"/>
    </xf>
    <xf numFmtId="1" fontId="98" fillId="56" borderId="29" xfId="270" applyNumberFormat="1" applyFont="1" applyFill="1" applyBorder="1" applyAlignment="1">
      <alignment horizontal="center" vertical="center"/>
    </xf>
    <xf numFmtId="0" fontId="98" fillId="56" borderId="29" xfId="270" applyFont="1" applyFill="1" applyBorder="1"/>
    <xf numFmtId="3" fontId="18" fillId="59" borderId="26" xfId="269" applyNumberFormat="1" applyFill="1" applyBorder="1" applyAlignment="1">
      <alignment horizontal="center" vertical="center"/>
    </xf>
    <xf numFmtId="3" fontId="18" fillId="59" borderId="32" xfId="269" applyNumberFormat="1" applyFill="1" applyBorder="1" applyAlignment="1">
      <alignment horizontal="center" vertical="center"/>
    </xf>
    <xf numFmtId="3" fontId="18" fillId="59" borderId="22" xfId="269" applyNumberFormat="1" applyFill="1" applyBorder="1" applyAlignment="1">
      <alignment horizontal="center" vertical="center"/>
    </xf>
    <xf numFmtId="0" fontId="30" fillId="0" borderId="29" xfId="270" applyFont="1" applyBorder="1" applyAlignment="1">
      <alignment horizontal="center" vertical="center" wrapText="1"/>
    </xf>
    <xf numFmtId="3" fontId="30" fillId="0" borderId="29" xfId="270" applyNumberFormat="1" applyFont="1" applyBorder="1" applyAlignment="1">
      <alignment horizontal="center" vertical="center" wrapText="1"/>
    </xf>
    <xf numFmtId="1" fontId="30" fillId="0" borderId="29" xfId="270" applyNumberFormat="1" applyFont="1" applyBorder="1" applyAlignment="1">
      <alignment horizontal="center" vertical="center" wrapText="1"/>
    </xf>
    <xf numFmtId="0" fontId="30" fillId="0" borderId="29" xfId="270" applyFont="1" applyBorder="1" applyAlignment="1">
      <alignment vertical="center" wrapText="1"/>
    </xf>
    <xf numFmtId="4" fontId="30" fillId="0" borderId="29" xfId="270" applyNumberFormat="1" applyFont="1" applyBorder="1" applyAlignment="1">
      <alignment vertical="center" wrapText="1"/>
    </xf>
    <xf numFmtId="4" fontId="94" fillId="56" borderId="44" xfId="270" applyNumberFormat="1" applyFont="1" applyFill="1" applyBorder="1" applyAlignment="1">
      <alignment horizontal="center" vertical="center" wrapText="1"/>
    </xf>
    <xf numFmtId="0" fontId="29" fillId="57" borderId="29" xfId="270" applyFont="1" applyFill="1" applyBorder="1" applyAlignment="1">
      <alignment horizontal="center" vertical="center"/>
    </xf>
    <xf numFmtId="4" fontId="29" fillId="57" borderId="29" xfId="270" applyNumberFormat="1" applyFont="1" applyFill="1" applyBorder="1" applyAlignment="1">
      <alignment horizontal="center" vertical="center"/>
    </xf>
    <xf numFmtId="2" fontId="29" fillId="51" borderId="29" xfId="316" applyNumberFormat="1" applyFont="1" applyFill="1" applyBorder="1" applyAlignment="1">
      <alignment horizontal="center" vertical="center" wrapText="1"/>
    </xf>
    <xf numFmtId="4" fontId="29" fillId="51" borderId="29" xfId="316" applyNumberFormat="1" applyFont="1" applyFill="1" applyBorder="1" applyAlignment="1">
      <alignment horizontal="center" vertical="center" wrapText="1"/>
    </xf>
    <xf numFmtId="0" fontId="29" fillId="51" borderId="29" xfId="316" applyFont="1" applyFill="1" applyBorder="1" applyAlignment="1">
      <alignment horizontal="center" vertical="center" wrapText="1"/>
    </xf>
    <xf numFmtId="1" fontId="52" fillId="56" borderId="29" xfId="270" applyNumberFormat="1" applyFont="1" applyFill="1" applyBorder="1" applyAlignment="1">
      <alignment horizontal="center" vertical="center" wrapText="1"/>
    </xf>
    <xf numFmtId="1" fontId="52" fillId="56" borderId="38" xfId="270" applyNumberFormat="1" applyFont="1" applyFill="1" applyBorder="1" applyAlignment="1">
      <alignment horizontal="center" vertical="center" wrapText="1"/>
    </xf>
    <xf numFmtId="0" fontId="51" fillId="56" borderId="29" xfId="270" applyFont="1" applyFill="1" applyBorder="1" applyAlignment="1">
      <alignment horizontal="center" vertical="center" wrapText="1"/>
    </xf>
    <xf numFmtId="4" fontId="25" fillId="0" borderId="38" xfId="270" applyNumberFormat="1" applyFont="1" applyBorder="1" applyAlignment="1">
      <alignment horizontal="center" vertical="center" wrapText="1"/>
    </xf>
    <xf numFmtId="172" fontId="101" fillId="66" borderId="38" xfId="270" applyNumberFormat="1" applyFont="1" applyFill="1" applyBorder="1" applyAlignment="1">
      <alignment horizontal="center" vertical="center" wrapText="1"/>
    </xf>
    <xf numFmtId="172" fontId="25" fillId="66" borderId="38" xfId="270" applyNumberFormat="1" applyFont="1" applyFill="1" applyBorder="1" applyAlignment="1">
      <alignment horizontal="center" vertical="center" wrapText="1"/>
    </xf>
    <xf numFmtId="0" fontId="18" fillId="0" borderId="0" xfId="270" applyFont="1" applyAlignment="1">
      <alignment horizontal="center" vertical="center" wrapText="1"/>
    </xf>
    <xf numFmtId="1" fontId="88" fillId="56" borderId="29" xfId="270" applyNumberFormat="1" applyFont="1" applyFill="1" applyBorder="1" applyAlignment="1">
      <alignment horizontal="center" vertical="center" wrapText="1"/>
    </xf>
    <xf numFmtId="1" fontId="69" fillId="56" borderId="29" xfId="270" applyNumberFormat="1" applyFont="1" applyFill="1" applyBorder="1" applyAlignment="1">
      <alignment horizontal="center" vertical="center" wrapText="1"/>
    </xf>
    <xf numFmtId="0" fontId="29" fillId="47" borderId="27" xfId="270" applyFont="1" applyFill="1" applyBorder="1" applyAlignment="1">
      <alignment horizontal="center" vertical="center" wrapText="1"/>
    </xf>
    <xf numFmtId="4" fontId="29" fillId="47" borderId="33" xfId="270" applyNumberFormat="1" applyFont="1" applyFill="1" applyBorder="1" applyAlignment="1">
      <alignment horizontal="center" vertical="center" wrapText="1"/>
    </xf>
    <xf numFmtId="0" fontId="29" fillId="47" borderId="34" xfId="270" applyFont="1" applyFill="1" applyBorder="1" applyAlignment="1">
      <alignment horizontal="center" vertical="center" wrapText="1"/>
    </xf>
    <xf numFmtId="0" fontId="104" fillId="0" borderId="0" xfId="270" applyFont="1" applyBorder="1"/>
    <xf numFmtId="0" fontId="97" fillId="0" borderId="0" xfId="270" applyFont="1" applyBorder="1"/>
    <xf numFmtId="0" fontId="29" fillId="50" borderId="26" xfId="270" applyFont="1" applyFill="1" applyBorder="1" applyAlignment="1">
      <alignment horizontal="center" vertical="center"/>
    </xf>
    <xf numFmtId="0" fontId="29" fillId="47" borderId="73" xfId="270" applyFont="1" applyFill="1" applyBorder="1" applyAlignment="1">
      <alignment horizontal="center" vertical="center" wrapText="1"/>
    </xf>
    <xf numFmtId="0" fontId="29" fillId="57" borderId="73" xfId="270" applyFont="1" applyFill="1" applyBorder="1" applyAlignment="1">
      <alignment horizontal="center" vertical="center"/>
    </xf>
    <xf numFmtId="4" fontId="29" fillId="57" borderId="74" xfId="270" applyNumberFormat="1" applyFont="1" applyFill="1" applyBorder="1" applyAlignment="1">
      <alignment horizontal="center" vertical="center"/>
    </xf>
    <xf numFmtId="2" fontId="29" fillId="51" borderId="22" xfId="316" applyNumberFormat="1" applyFont="1" applyFill="1" applyBorder="1" applyAlignment="1">
      <alignment horizontal="center" vertical="center" wrapText="1"/>
    </xf>
    <xf numFmtId="4" fontId="29" fillId="51" borderId="26" xfId="316" applyNumberFormat="1" applyFont="1" applyFill="1" applyBorder="1" applyAlignment="1">
      <alignment horizontal="center" vertical="center" wrapText="1"/>
    </xf>
    <xf numFmtId="0" fontId="29" fillId="51" borderId="32" xfId="316" applyFont="1" applyFill="1" applyBorder="1" applyAlignment="1">
      <alignment horizontal="center" vertical="center" wrapText="1"/>
    </xf>
    <xf numFmtId="0" fontId="65" fillId="66" borderId="0" xfId="270" applyFont="1" applyFill="1" applyBorder="1" applyAlignment="1">
      <alignment vertical="center" wrapText="1"/>
    </xf>
    <xf numFmtId="0" fontId="67" fillId="66" borderId="0" xfId="270" applyFont="1" applyFill="1" applyBorder="1"/>
    <xf numFmtId="0" fontId="67" fillId="66" borderId="0" xfId="270" applyFont="1" applyFill="1"/>
    <xf numFmtId="3" fontId="65" fillId="66" borderId="0" xfId="270" applyNumberFormat="1" applyFont="1" applyFill="1" applyBorder="1" applyAlignment="1">
      <alignment horizontal="center" vertical="center" wrapText="1"/>
    </xf>
    <xf numFmtId="3" fontId="74" fillId="66" borderId="0" xfId="270" applyNumberFormat="1" applyFont="1" applyFill="1" applyBorder="1" applyAlignment="1">
      <alignment horizontal="center"/>
    </xf>
    <xf numFmtId="3" fontId="74" fillId="66" borderId="0" xfId="270" applyNumberFormat="1" applyFont="1" applyFill="1" applyAlignment="1">
      <alignment horizontal="center"/>
    </xf>
    <xf numFmtId="0" fontId="29" fillId="50" borderId="26" xfId="270" applyFont="1" applyFill="1" applyBorder="1" applyAlignment="1">
      <alignment horizontal="center" vertical="center" wrapText="1"/>
    </xf>
    <xf numFmtId="4" fontId="28" fillId="53" borderId="33" xfId="270" applyNumberFormat="1" applyFont="1" applyFill="1" applyBorder="1" applyAlignment="1">
      <alignment horizontal="center" vertical="center" wrapText="1"/>
    </xf>
    <xf numFmtId="4" fontId="96" fillId="56" borderId="38" xfId="270" applyNumberFormat="1" applyFont="1" applyFill="1" applyBorder="1" applyAlignment="1">
      <alignment horizontal="center" vertical="center" wrapText="1"/>
    </xf>
    <xf numFmtId="3" fontId="96" fillId="56" borderId="38" xfId="270" applyNumberFormat="1" applyFont="1" applyFill="1" applyBorder="1" applyAlignment="1">
      <alignment horizontal="center" vertical="center" wrapText="1"/>
    </xf>
    <xf numFmtId="173" fontId="96" fillId="56" borderId="38" xfId="270" applyNumberFormat="1" applyFont="1" applyFill="1" applyBorder="1" applyAlignment="1">
      <alignment horizontal="center" vertical="center" wrapText="1"/>
    </xf>
    <xf numFmtId="4" fontId="96" fillId="56" borderId="29" xfId="270" applyNumberFormat="1" applyFont="1" applyFill="1" applyBorder="1" applyAlignment="1">
      <alignment horizontal="center" vertical="center" wrapText="1"/>
    </xf>
    <xf numFmtId="4" fontId="96" fillId="56" borderId="29" xfId="257" applyNumberFormat="1" applyFont="1" applyFill="1" applyBorder="1" applyAlignment="1">
      <alignment horizontal="center" vertical="center"/>
    </xf>
    <xf numFmtId="3" fontId="96" fillId="56" borderId="29" xfId="257" applyNumberFormat="1" applyFont="1" applyFill="1" applyBorder="1" applyAlignment="1">
      <alignment horizontal="center" vertical="center"/>
    </xf>
    <xf numFmtId="4" fontId="96" fillId="56" borderId="29" xfId="0" applyNumberFormat="1" applyFont="1" applyFill="1" applyBorder="1" applyAlignment="1">
      <alignment horizontal="center" vertical="center" wrapText="1"/>
    </xf>
    <xf numFmtId="3" fontId="96" fillId="56" borderId="29" xfId="0" applyNumberFormat="1" applyFont="1" applyFill="1" applyBorder="1" applyAlignment="1">
      <alignment horizontal="center" vertical="center" wrapText="1"/>
    </xf>
    <xf numFmtId="4" fontId="96" fillId="56" borderId="29" xfId="0" applyNumberFormat="1" applyFont="1" applyFill="1" applyBorder="1" applyAlignment="1">
      <alignment horizontal="center" vertical="center"/>
    </xf>
    <xf numFmtId="3" fontId="96" fillId="56" borderId="29" xfId="0" applyNumberFormat="1" applyFont="1" applyFill="1" applyBorder="1" applyAlignment="1">
      <alignment horizontal="center" vertical="center"/>
    </xf>
    <xf numFmtId="175" fontId="96" fillId="56" borderId="38" xfId="270" applyNumberFormat="1" applyFont="1" applyFill="1" applyBorder="1" applyAlignment="1">
      <alignment horizontal="center" vertical="center" wrapText="1"/>
    </xf>
    <xf numFmtId="2" fontId="96" fillId="56" borderId="38" xfId="270" applyNumberFormat="1" applyFont="1" applyFill="1" applyBorder="1" applyAlignment="1">
      <alignment horizontal="center" vertical="center" wrapText="1"/>
    </xf>
    <xf numFmtId="0" fontId="94" fillId="56" borderId="29" xfId="0" applyFont="1" applyFill="1" applyBorder="1" applyAlignment="1">
      <alignment horizontal="left" vertical="center" wrapText="1" shrinkToFit="1"/>
    </xf>
    <xf numFmtId="0" fontId="105" fillId="56" borderId="29" xfId="0" applyFont="1" applyFill="1" applyBorder="1" applyAlignment="1">
      <alignment horizontal="center" vertical="center"/>
    </xf>
    <xf numFmtId="0" fontId="86" fillId="56" borderId="29" xfId="0" applyFont="1" applyFill="1" applyBorder="1" applyAlignment="1">
      <alignment horizontal="center" vertical="center"/>
    </xf>
    <xf numFmtId="0" fontId="86" fillId="56" borderId="29" xfId="0" applyFont="1" applyFill="1" applyBorder="1" applyAlignment="1">
      <alignment vertical="center" wrapText="1"/>
    </xf>
    <xf numFmtId="0" fontId="86" fillId="56" borderId="29" xfId="0" applyFont="1" applyFill="1" applyBorder="1" applyAlignment="1">
      <alignment horizontal="center" vertical="center" wrapText="1" shrinkToFit="1"/>
    </xf>
    <xf numFmtId="0" fontId="86" fillId="56" borderId="30" xfId="0" applyFont="1" applyFill="1" applyBorder="1" applyAlignment="1">
      <alignment horizontal="center" vertical="center"/>
    </xf>
    <xf numFmtId="3" fontId="87" fillId="56" borderId="45" xfId="257" applyNumberFormat="1" applyFont="1" applyFill="1" applyBorder="1" applyAlignment="1">
      <alignment horizontal="center" vertical="center"/>
    </xf>
    <xf numFmtId="0" fontId="87" fillId="56" borderId="45" xfId="257" applyFont="1" applyFill="1" applyBorder="1" applyAlignment="1">
      <alignment horizontal="center" vertical="center"/>
    </xf>
    <xf numFmtId="0" fontId="108" fillId="56" borderId="45" xfId="257" applyFont="1" applyFill="1" applyBorder="1" applyAlignment="1">
      <alignment horizontal="center" vertical="center"/>
    </xf>
    <xf numFmtId="0" fontId="86" fillId="56" borderId="29" xfId="0" applyFont="1" applyFill="1" applyBorder="1" applyAlignment="1">
      <alignment horizontal="left" vertical="center" wrapText="1" shrinkToFit="1"/>
    </xf>
    <xf numFmtId="0" fontId="103" fillId="0" borderId="29" xfId="0" applyFont="1" applyBorder="1" applyAlignment="1">
      <alignment horizontal="center" vertical="center" wrapText="1" readingOrder="1"/>
    </xf>
    <xf numFmtId="0" fontId="103" fillId="0" borderId="29" xfId="0" applyFont="1" applyBorder="1" applyAlignment="1">
      <alignment horizontal="left" vertical="center" wrapText="1" readingOrder="1"/>
    </xf>
    <xf numFmtId="0" fontId="88" fillId="56" borderId="29" xfId="270" applyFont="1" applyFill="1" applyBorder="1" applyAlignment="1">
      <alignment horizontal="center" vertical="center" wrapText="1"/>
    </xf>
    <xf numFmtId="0" fontId="62" fillId="56" borderId="63" xfId="270" applyFont="1" applyFill="1" applyBorder="1" applyAlignment="1">
      <alignment horizontal="center" vertical="center" wrapText="1"/>
    </xf>
    <xf numFmtId="0" fontId="62" fillId="56" borderId="24" xfId="270" applyFont="1" applyFill="1" applyBorder="1" applyAlignment="1">
      <alignment horizontal="center" vertical="center" wrapText="1"/>
    </xf>
    <xf numFmtId="0" fontId="65" fillId="56" borderId="50" xfId="270" applyFont="1" applyFill="1" applyBorder="1" applyAlignment="1">
      <alignment horizontal="center" vertical="center" wrapText="1"/>
    </xf>
    <xf numFmtId="0" fontId="27" fillId="50" borderId="42" xfId="270" applyFont="1" applyFill="1" applyBorder="1" applyAlignment="1">
      <alignment horizontal="center" vertical="center"/>
    </xf>
    <xf numFmtId="0" fontId="100" fillId="56" borderId="22" xfId="270" applyFont="1" applyFill="1" applyBorder="1" applyAlignment="1">
      <alignment horizontal="center" vertical="center" wrapText="1"/>
    </xf>
    <xf numFmtId="0" fontId="93" fillId="56" borderId="43" xfId="270" applyFont="1" applyFill="1" applyBorder="1" applyAlignment="1">
      <alignment horizontal="center" vertical="center" wrapText="1"/>
    </xf>
    <xf numFmtId="0" fontId="95" fillId="56" borderId="43" xfId="270" applyFont="1" applyFill="1" applyBorder="1" applyAlignment="1">
      <alignment horizontal="center" vertical="center" wrapText="1"/>
    </xf>
    <xf numFmtId="0" fontId="109" fillId="56" borderId="29" xfId="0" applyFont="1" applyFill="1" applyBorder="1" applyAlignment="1">
      <alignment horizontal="center" vertical="center" wrapText="1"/>
    </xf>
    <xf numFmtId="0" fontId="109" fillId="56" borderId="29" xfId="0" applyFont="1" applyFill="1" applyBorder="1" applyAlignment="1">
      <alignment horizontal="center" vertical="center"/>
    </xf>
    <xf numFmtId="9" fontId="89" fillId="57" borderId="43" xfId="270" applyNumberFormat="1" applyFont="1" applyFill="1" applyBorder="1" applyAlignment="1">
      <alignment horizontal="center" vertical="center"/>
    </xf>
    <xf numFmtId="4" fontId="29" fillId="47" borderId="42" xfId="270" applyNumberFormat="1" applyFont="1" applyFill="1" applyBorder="1" applyAlignment="1">
      <alignment horizontal="center" vertical="center" wrapText="1"/>
    </xf>
    <xf numFmtId="0" fontId="29" fillId="47" borderId="74" xfId="270" applyFont="1" applyFill="1" applyBorder="1" applyAlignment="1">
      <alignment horizontal="center" vertical="center" wrapText="1"/>
    </xf>
    <xf numFmtId="0" fontId="30" fillId="56" borderId="27" xfId="270" applyFont="1" applyFill="1" applyBorder="1" applyAlignment="1">
      <alignment horizontal="center" vertical="center" wrapText="1"/>
    </xf>
    <xf numFmtId="0" fontId="30" fillId="56" borderId="21" xfId="270" applyFont="1" applyFill="1" applyBorder="1" applyAlignment="1">
      <alignment horizontal="center" vertical="center" wrapText="1"/>
    </xf>
    <xf numFmtId="0" fontId="27" fillId="56" borderId="22" xfId="270" applyFont="1" applyFill="1" applyBorder="1" applyAlignment="1">
      <alignment horizontal="center" vertical="center"/>
    </xf>
    <xf numFmtId="0" fontId="27" fillId="56" borderId="26" xfId="270" applyFont="1" applyFill="1" applyBorder="1" applyAlignment="1">
      <alignment horizontal="center" vertical="center"/>
    </xf>
    <xf numFmtId="0" fontId="69" fillId="56" borderId="26" xfId="270" applyFont="1" applyFill="1" applyBorder="1" applyAlignment="1">
      <alignment horizontal="center" vertical="center"/>
    </xf>
    <xf numFmtId="0" fontId="107" fillId="56" borderId="26" xfId="270" applyFont="1" applyFill="1" applyBorder="1" applyAlignment="1">
      <alignment horizontal="center" vertical="center"/>
    </xf>
    <xf numFmtId="3" fontId="107" fillId="56" borderId="26" xfId="270" applyNumberFormat="1" applyFont="1" applyFill="1" applyBorder="1" applyAlignment="1">
      <alignment horizontal="center" vertical="center" wrapText="1"/>
    </xf>
    <xf numFmtId="0" fontId="104" fillId="56" borderId="38" xfId="270" applyFont="1" applyFill="1" applyBorder="1" applyAlignment="1">
      <alignment horizontal="center" vertical="center" wrapText="1"/>
    </xf>
    <xf numFmtId="0" fontId="104" fillId="56" borderId="29" xfId="270" applyFont="1" applyFill="1" applyBorder="1" applyAlignment="1">
      <alignment horizontal="center" vertical="center" wrapText="1"/>
    </xf>
    <xf numFmtId="174" fontId="111" fillId="0" borderId="38" xfId="270" applyNumberFormat="1" applyFont="1" applyBorder="1" applyAlignment="1">
      <alignment horizontal="center" vertical="center" wrapText="1"/>
    </xf>
    <xf numFmtId="0" fontId="28" fillId="47" borderId="74" xfId="270" applyFont="1" applyFill="1" applyBorder="1" applyAlignment="1">
      <alignment horizontal="center" vertical="center" wrapText="1"/>
    </xf>
    <xf numFmtId="4" fontId="95" fillId="56" borderId="54" xfId="270" applyNumberFormat="1" applyFont="1" applyFill="1" applyBorder="1" applyAlignment="1">
      <alignment horizontal="center" vertical="center" wrapText="1"/>
    </xf>
    <xf numFmtId="0" fontId="28" fillId="47" borderId="73" xfId="270" applyFont="1" applyFill="1" applyBorder="1" applyAlignment="1">
      <alignment horizontal="center" vertical="center" wrapText="1"/>
    </xf>
    <xf numFmtId="4" fontId="28" fillId="47" borderId="42" xfId="270" applyNumberFormat="1" applyFont="1" applyFill="1" applyBorder="1" applyAlignment="1">
      <alignment horizontal="center" vertical="center" wrapText="1"/>
    </xf>
    <xf numFmtId="1" fontId="88" fillId="56" borderId="43" xfId="270" applyNumberFormat="1" applyFont="1" applyFill="1" applyBorder="1" applyAlignment="1">
      <alignment horizontal="center" vertical="center" wrapText="1"/>
    </xf>
    <xf numFmtId="0" fontId="59" fillId="47" borderId="42" xfId="270" applyFont="1" applyFill="1" applyBorder="1" applyAlignment="1">
      <alignment horizontal="center" vertical="center" wrapText="1"/>
    </xf>
    <xf numFmtId="4" fontId="59" fillId="47" borderId="42" xfId="270" applyNumberFormat="1" applyFont="1" applyFill="1" applyBorder="1" applyAlignment="1">
      <alignment horizontal="center" vertical="center" wrapText="1"/>
    </xf>
    <xf numFmtId="0" fontId="22" fillId="0" borderId="21" xfId="268" applyFont="1" applyBorder="1" applyAlignment="1">
      <alignment vertical="center" wrapText="1"/>
    </xf>
    <xf numFmtId="0" fontId="62" fillId="56" borderId="29" xfId="0" applyFont="1" applyFill="1" applyBorder="1" applyAlignment="1">
      <alignment horizontal="center" vertical="center" wrapText="1" shrinkToFit="1"/>
    </xf>
    <xf numFmtId="3" fontId="22" fillId="62" borderId="21" xfId="269" applyNumberFormat="1" applyFont="1" applyFill="1" applyBorder="1" applyAlignment="1">
      <alignment horizontal="center" vertical="center" wrapText="1"/>
    </xf>
    <xf numFmtId="3" fontId="17" fillId="53" borderId="29" xfId="214" applyNumberFormat="1" applyFont="1" applyFill="1" applyBorder="1" applyAlignment="1">
      <alignment horizontal="center" vertical="center"/>
    </xf>
    <xf numFmtId="3" fontId="17" fillId="53" borderId="35" xfId="214" applyNumberFormat="1" applyFont="1" applyFill="1" applyBorder="1" applyAlignment="1">
      <alignment horizontal="center" vertical="center"/>
    </xf>
    <xf numFmtId="3" fontId="18" fillId="53" borderId="29" xfId="214" applyNumberFormat="1" applyFill="1" applyBorder="1" applyAlignment="1">
      <alignment horizontal="center" vertical="center"/>
    </xf>
    <xf numFmtId="3" fontId="18" fillId="53" borderId="35" xfId="214" applyNumberFormat="1" applyFill="1" applyBorder="1" applyAlignment="1">
      <alignment horizontal="center" vertical="center"/>
    </xf>
    <xf numFmtId="3" fontId="22" fillId="53" borderId="26" xfId="214" applyNumberFormat="1" applyFont="1" applyFill="1" applyBorder="1" applyAlignment="1">
      <alignment horizontal="center" vertical="center"/>
    </xf>
    <xf numFmtId="3" fontId="22" fillId="53" borderId="32" xfId="214" applyNumberFormat="1" applyFont="1" applyFill="1" applyBorder="1" applyAlignment="1">
      <alignment horizontal="center" vertical="center"/>
    </xf>
    <xf numFmtId="0" fontId="58" fillId="50" borderId="42" xfId="270" applyFont="1" applyFill="1" applyBorder="1" applyAlignment="1">
      <alignment horizontal="center" vertical="center"/>
    </xf>
    <xf numFmtId="0" fontId="58" fillId="50" borderId="42" xfId="270" applyFont="1" applyFill="1" applyBorder="1" applyAlignment="1">
      <alignment horizontal="center" vertical="center" wrapText="1"/>
    </xf>
    <xf numFmtId="0" fontId="59" fillId="57" borderId="42" xfId="270" applyFont="1" applyFill="1" applyBorder="1" applyAlignment="1">
      <alignment horizontal="center" vertical="center" wrapText="1"/>
    </xf>
    <xf numFmtId="0" fontId="59" fillId="57" borderId="42" xfId="270" applyFont="1" applyFill="1" applyBorder="1" applyAlignment="1">
      <alignment horizontal="center" vertical="center"/>
    </xf>
    <xf numFmtId="4" fontId="59" fillId="57" borderId="42" xfId="270" applyNumberFormat="1" applyFont="1" applyFill="1" applyBorder="1" applyAlignment="1">
      <alignment horizontal="center" vertical="center"/>
    </xf>
    <xf numFmtId="2" fontId="28" fillId="51" borderId="42" xfId="316" applyNumberFormat="1" applyFont="1" applyFill="1" applyBorder="1" applyAlignment="1">
      <alignment horizontal="center" vertical="center" wrapText="1"/>
    </xf>
    <xf numFmtId="0" fontId="28" fillId="51" borderId="42" xfId="316" applyFont="1" applyFill="1" applyBorder="1" applyAlignment="1">
      <alignment horizontal="center" vertical="center" wrapText="1"/>
    </xf>
    <xf numFmtId="4" fontId="103" fillId="0" borderId="29" xfId="0" applyNumberFormat="1" applyFont="1" applyBorder="1" applyAlignment="1">
      <alignment horizontal="center" vertical="center" wrapText="1" readingOrder="1"/>
    </xf>
    <xf numFmtId="0" fontId="86" fillId="0" borderId="0" xfId="0" applyFont="1" applyAlignment="1">
      <alignment vertical="center" wrapText="1"/>
    </xf>
    <xf numFmtId="1" fontId="30" fillId="0" borderId="43" xfId="270" applyNumberFormat="1" applyFont="1" applyBorder="1" applyAlignment="1">
      <alignment horizontal="center" vertical="center" wrapText="1"/>
    </xf>
    <xf numFmtId="4" fontId="106" fillId="0" borderId="29" xfId="0" applyNumberFormat="1" applyFont="1" applyBorder="1" applyAlignment="1">
      <alignment horizontal="center" vertical="center" wrapText="1" readingOrder="1"/>
    </xf>
    <xf numFmtId="174" fontId="88" fillId="56" borderId="29" xfId="270" applyNumberFormat="1" applyFont="1" applyFill="1" applyBorder="1" applyAlignment="1">
      <alignment horizontal="center" vertical="center" wrapText="1"/>
    </xf>
    <xf numFmtId="4" fontId="88" fillId="56" borderId="29" xfId="270" applyNumberFormat="1" applyFont="1" applyFill="1" applyBorder="1" applyAlignment="1">
      <alignment horizontal="center" vertical="center" wrapText="1"/>
    </xf>
    <xf numFmtId="174" fontId="87" fillId="56" borderId="29" xfId="270" applyNumberFormat="1" applyFont="1" applyFill="1" applyBorder="1" applyAlignment="1">
      <alignment horizontal="center" vertical="center" wrapText="1"/>
    </xf>
    <xf numFmtId="4" fontId="87" fillId="56" borderId="29" xfId="270" applyNumberFormat="1" applyFont="1" applyFill="1" applyBorder="1" applyAlignment="1">
      <alignment horizontal="center" vertical="center" wrapText="1"/>
    </xf>
    <xf numFmtId="174" fontId="102" fillId="0" borderId="29" xfId="270" applyNumberFormat="1" applyFont="1" applyBorder="1" applyAlignment="1">
      <alignment horizontal="center" vertical="center" wrapText="1"/>
    </xf>
    <xf numFmtId="0" fontId="113" fillId="56" borderId="38" xfId="270" applyFont="1" applyFill="1" applyBorder="1" applyAlignment="1">
      <alignment horizontal="center" vertical="center" wrapText="1"/>
    </xf>
    <xf numFmtId="0" fontId="113" fillId="56" borderId="53" xfId="270" applyFont="1" applyFill="1" applyBorder="1" applyAlignment="1">
      <alignment horizontal="center" vertical="center" wrapText="1"/>
    </xf>
    <xf numFmtId="0" fontId="108" fillId="56" borderId="29" xfId="0" applyFont="1" applyFill="1" applyBorder="1" applyAlignment="1">
      <alignment horizontal="center" vertical="center" wrapText="1" shrinkToFit="1"/>
    </xf>
    <xf numFmtId="0" fontId="108" fillId="56" borderId="29" xfId="0" applyFont="1" applyFill="1" applyBorder="1" applyAlignment="1">
      <alignment horizontal="left" vertical="center" wrapText="1" shrinkToFit="1"/>
    </xf>
    <xf numFmtId="0" fontId="108" fillId="56" borderId="38" xfId="270" applyFont="1" applyFill="1" applyBorder="1" applyAlignment="1">
      <alignment horizontal="center" vertical="center" wrapText="1"/>
    </xf>
    <xf numFmtId="0" fontId="108" fillId="56" borderId="29" xfId="0" applyFont="1" applyFill="1" applyBorder="1" applyAlignment="1">
      <alignment horizontal="center" vertical="center"/>
    </xf>
    <xf numFmtId="0" fontId="108" fillId="56" borderId="29" xfId="0" applyFont="1" applyFill="1" applyBorder="1" applyAlignment="1">
      <alignment vertical="center" wrapText="1"/>
    </xf>
    <xf numFmtId="3" fontId="108" fillId="56" borderId="45" xfId="257" applyNumberFormat="1" applyFont="1" applyFill="1" applyBorder="1" applyAlignment="1">
      <alignment horizontal="center" vertical="center"/>
    </xf>
    <xf numFmtId="0" fontId="112" fillId="56" borderId="29" xfId="270" applyFont="1" applyFill="1" applyBorder="1" applyAlignment="1">
      <alignment horizontal="center" vertical="center" wrapText="1"/>
    </xf>
    <xf numFmtId="0" fontId="108" fillId="56" borderId="33" xfId="270" applyFont="1" applyFill="1" applyBorder="1" applyAlignment="1">
      <alignment horizontal="center" vertical="center" wrapText="1"/>
    </xf>
    <xf numFmtId="0" fontId="108" fillId="56" borderId="33" xfId="0" applyFont="1" applyFill="1" applyBorder="1" applyAlignment="1">
      <alignment horizontal="center" vertical="center"/>
    </xf>
    <xf numFmtId="0" fontId="108" fillId="56" borderId="33" xfId="0" applyFont="1" applyFill="1" applyBorder="1" applyAlignment="1">
      <alignment vertical="center" wrapText="1"/>
    </xf>
    <xf numFmtId="0" fontId="108" fillId="56" borderId="33" xfId="0" applyFont="1" applyFill="1" applyBorder="1" applyAlignment="1">
      <alignment horizontal="center" vertical="center" wrapText="1" shrinkToFit="1"/>
    </xf>
    <xf numFmtId="3" fontId="108" fillId="56" borderId="28" xfId="257" applyNumberFormat="1" applyFont="1" applyFill="1" applyBorder="1" applyAlignment="1">
      <alignment horizontal="center" vertical="center" wrapText="1"/>
    </xf>
    <xf numFmtId="0" fontId="108" fillId="0" borderId="33" xfId="257" applyFont="1" applyBorder="1" applyAlignment="1">
      <alignment horizontal="center" vertical="center"/>
    </xf>
    <xf numFmtId="0" fontId="112" fillId="56" borderId="33" xfId="270" applyFont="1" applyFill="1" applyBorder="1" applyAlignment="1">
      <alignment horizontal="center" vertical="center" wrapText="1"/>
    </xf>
    <xf numFmtId="0" fontId="108" fillId="56" borderId="30" xfId="0" applyFont="1" applyFill="1" applyBorder="1" applyAlignment="1">
      <alignment horizontal="center" vertical="center"/>
    </xf>
    <xf numFmtId="3" fontId="108" fillId="56" borderId="45" xfId="257" applyNumberFormat="1" applyFont="1" applyFill="1" applyBorder="1" applyAlignment="1">
      <alignment horizontal="center" vertical="center" wrapText="1"/>
    </xf>
    <xf numFmtId="0" fontId="112" fillId="56" borderId="38" xfId="270" applyFont="1" applyFill="1" applyBorder="1" applyAlignment="1">
      <alignment horizontal="center" vertical="center" wrapText="1"/>
    </xf>
    <xf numFmtId="0" fontId="95" fillId="56" borderId="38" xfId="270" applyFont="1" applyFill="1" applyBorder="1" applyAlignment="1">
      <alignment horizontal="center" vertical="center" wrapText="1"/>
    </xf>
    <xf numFmtId="0" fontId="102" fillId="56" borderId="29" xfId="270" applyFont="1" applyFill="1" applyBorder="1" applyAlignment="1">
      <alignment horizontal="center" vertical="center" wrapText="1"/>
    </xf>
    <xf numFmtId="0" fontId="113" fillId="0" borderId="29" xfId="0" applyFont="1" applyBorder="1" applyAlignment="1">
      <alignment horizontal="center" vertical="center" wrapText="1" readingOrder="1"/>
    </xf>
    <xf numFmtId="0" fontId="113" fillId="0" borderId="29" xfId="0" applyFont="1" applyBorder="1" applyAlignment="1">
      <alignment horizontal="left" vertical="center" wrapText="1" readingOrder="1"/>
    </xf>
    <xf numFmtId="0" fontId="113" fillId="56" borderId="29" xfId="270" applyFont="1" applyFill="1" applyBorder="1" applyAlignment="1">
      <alignment horizontal="center" vertical="center" wrapText="1"/>
    </xf>
    <xf numFmtId="4" fontId="114" fillId="56" borderId="29" xfId="257" applyNumberFormat="1" applyFont="1" applyFill="1" applyBorder="1" applyAlignment="1">
      <alignment horizontal="center" vertical="center"/>
    </xf>
    <xf numFmtId="4" fontId="88" fillId="56" borderId="29" xfId="270" applyNumberFormat="1" applyFont="1" applyFill="1" applyBorder="1" applyAlignment="1">
      <alignment vertical="center" wrapText="1"/>
    </xf>
    <xf numFmtId="0" fontId="114" fillId="66" borderId="29" xfId="270" applyFont="1" applyFill="1" applyBorder="1" applyAlignment="1">
      <alignment horizontal="center" vertical="center"/>
    </xf>
    <xf numFmtId="0" fontId="114" fillId="56" borderId="29" xfId="270" applyFont="1" applyFill="1" applyBorder="1" applyAlignment="1">
      <alignment horizontal="center" vertical="center" wrapText="1"/>
    </xf>
    <xf numFmtId="0" fontId="64" fillId="56" borderId="29" xfId="270" applyFont="1" applyFill="1" applyBorder="1" applyAlignment="1">
      <alignment horizontal="center" vertical="center" wrapText="1"/>
    </xf>
    <xf numFmtId="4" fontId="22" fillId="61" borderId="29" xfId="269" applyNumberFormat="1" applyFont="1" applyFill="1" applyBorder="1" applyAlignment="1">
      <alignment horizontal="center" vertical="center" wrapText="1"/>
    </xf>
    <xf numFmtId="4" fontId="22" fillId="50" borderId="29" xfId="269" applyNumberFormat="1" applyFont="1" applyFill="1" applyBorder="1" applyAlignment="1">
      <alignment horizontal="center" vertical="center" wrapText="1"/>
    </xf>
    <xf numFmtId="166" fontId="115" fillId="50" borderId="29" xfId="269" applyNumberFormat="1" applyFont="1" applyFill="1" applyBorder="1" applyAlignment="1">
      <alignment horizontal="center" vertical="center" wrapText="1"/>
    </xf>
    <xf numFmtId="166" fontId="115" fillId="51" borderId="29" xfId="269" applyNumberFormat="1" applyFont="1" applyFill="1" applyBorder="1" applyAlignment="1">
      <alignment horizontal="center" vertical="center" wrapText="1"/>
    </xf>
    <xf numFmtId="3" fontId="115" fillId="52" borderId="29" xfId="269" applyNumberFormat="1" applyFont="1" applyFill="1" applyBorder="1" applyAlignment="1">
      <alignment horizontal="center" vertical="center" wrapText="1"/>
    </xf>
    <xf numFmtId="3" fontId="115" fillId="61" borderId="29" xfId="269" applyNumberFormat="1" applyFont="1" applyFill="1" applyBorder="1" applyAlignment="1">
      <alignment horizontal="center" vertical="center" wrapText="1"/>
    </xf>
    <xf numFmtId="166" fontId="115" fillId="53" borderId="29" xfId="269" applyNumberFormat="1" applyFont="1" applyFill="1" applyBorder="1" applyAlignment="1">
      <alignment horizontal="center" vertical="center" wrapText="1"/>
    </xf>
    <xf numFmtId="3" fontId="115" fillId="55" borderId="29" xfId="269" applyNumberFormat="1" applyFont="1" applyFill="1" applyBorder="1" applyAlignment="1">
      <alignment horizontal="center" vertical="center" wrapText="1"/>
    </xf>
    <xf numFmtId="4" fontId="96" fillId="56" borderId="30" xfId="0" applyNumberFormat="1" applyFont="1" applyFill="1" applyBorder="1" applyAlignment="1">
      <alignment horizontal="center" vertical="center" wrapText="1"/>
    </xf>
    <xf numFmtId="4" fontId="96" fillId="56" borderId="30" xfId="0" applyNumberFormat="1" applyFont="1" applyFill="1" applyBorder="1" applyAlignment="1">
      <alignment horizontal="center" vertical="center"/>
    </xf>
    <xf numFmtId="3" fontId="96" fillId="56" borderId="44" xfId="270" applyNumberFormat="1" applyFont="1" applyFill="1" applyBorder="1" applyAlignment="1">
      <alignment horizontal="center" vertical="center" wrapText="1"/>
    </xf>
    <xf numFmtId="3" fontId="96" fillId="56" borderId="72" xfId="270" applyNumberFormat="1" applyFont="1" applyFill="1" applyBorder="1" applyAlignment="1">
      <alignment horizontal="center" vertical="center" wrapText="1"/>
    </xf>
    <xf numFmtId="4" fontId="96" fillId="56" borderId="79" xfId="270" applyNumberFormat="1" applyFont="1" applyFill="1" applyBorder="1" applyAlignment="1">
      <alignment horizontal="center" vertical="center" wrapText="1"/>
    </xf>
    <xf numFmtId="4" fontId="96" fillId="56" borderId="65" xfId="270" applyNumberFormat="1" applyFont="1" applyFill="1" applyBorder="1" applyAlignment="1">
      <alignment horizontal="center" vertical="center" wrapText="1"/>
    </xf>
    <xf numFmtId="3" fontId="96" fillId="56" borderId="40" xfId="270" applyNumberFormat="1" applyFont="1" applyFill="1" applyBorder="1" applyAlignment="1">
      <alignment horizontal="center" vertical="center" wrapText="1"/>
    </xf>
    <xf numFmtId="4" fontId="96" fillId="56" borderId="43" xfId="0" applyNumberFormat="1" applyFont="1" applyFill="1" applyBorder="1" applyAlignment="1">
      <alignment horizontal="center" vertical="center" wrapText="1"/>
    </xf>
    <xf numFmtId="4" fontId="96" fillId="56" borderId="43" xfId="0" applyNumberFormat="1" applyFont="1" applyFill="1" applyBorder="1" applyAlignment="1">
      <alignment horizontal="center" vertical="center"/>
    </xf>
    <xf numFmtId="3" fontId="96" fillId="56" borderId="42" xfId="0" applyNumberFormat="1" applyFont="1" applyFill="1" applyBorder="1" applyAlignment="1">
      <alignment horizontal="center" vertical="center" wrapText="1"/>
    </xf>
    <xf numFmtId="3" fontId="96" fillId="56" borderId="38" xfId="0" applyNumberFormat="1" applyFont="1" applyFill="1" applyBorder="1" applyAlignment="1">
      <alignment horizontal="center" vertical="center" wrapText="1"/>
    </xf>
    <xf numFmtId="3" fontId="96" fillId="56" borderId="79" xfId="0" applyNumberFormat="1" applyFont="1" applyFill="1" applyBorder="1" applyAlignment="1">
      <alignment horizontal="center" vertical="center" wrapText="1"/>
    </xf>
    <xf numFmtId="3" fontId="96" fillId="56" borderId="81" xfId="0" applyNumberFormat="1" applyFont="1" applyFill="1" applyBorder="1" applyAlignment="1">
      <alignment horizontal="center" vertical="center" wrapText="1"/>
    </xf>
    <xf numFmtId="3" fontId="96" fillId="56" borderId="81" xfId="0" applyNumberFormat="1" applyFont="1" applyFill="1" applyBorder="1" applyAlignment="1">
      <alignment horizontal="center" vertical="center"/>
    </xf>
    <xf numFmtId="3" fontId="96" fillId="56" borderId="78" xfId="0" applyNumberFormat="1" applyFont="1" applyFill="1" applyBorder="1" applyAlignment="1">
      <alignment horizontal="center" vertical="center" wrapText="1"/>
    </xf>
    <xf numFmtId="3" fontId="69" fillId="56" borderId="29" xfId="0" applyNumberFormat="1" applyFont="1" applyFill="1" applyBorder="1" applyAlignment="1">
      <alignment horizontal="center" vertical="center"/>
    </xf>
    <xf numFmtId="0" fontId="51" fillId="0" borderId="0" xfId="270" applyFont="1" applyBorder="1" applyAlignment="1">
      <alignment horizontal="center" vertical="center"/>
    </xf>
    <xf numFmtId="0" fontId="51" fillId="0" borderId="0" xfId="270" applyFont="1" applyAlignment="1">
      <alignment horizontal="center" vertical="center"/>
    </xf>
    <xf numFmtId="4" fontId="94" fillId="56" borderId="82" xfId="270" applyNumberFormat="1" applyFont="1" applyFill="1" applyBorder="1" applyAlignment="1">
      <alignment horizontal="center" vertical="center" wrapText="1"/>
    </xf>
    <xf numFmtId="0" fontId="62" fillId="56" borderId="29" xfId="0" applyFont="1" applyFill="1" applyBorder="1" applyAlignment="1">
      <alignment horizontal="center" vertical="center"/>
    </xf>
    <xf numFmtId="0" fontId="62" fillId="56" borderId="29" xfId="0" applyFont="1" applyFill="1" applyBorder="1" applyAlignment="1">
      <alignment horizontal="center" vertical="center" wrapText="1"/>
    </xf>
    <xf numFmtId="0" fontId="114" fillId="56" borderId="21" xfId="0" applyFont="1" applyFill="1" applyBorder="1" applyAlignment="1">
      <alignment horizontal="center" vertical="center"/>
    </xf>
    <xf numFmtId="0" fontId="114" fillId="56" borderId="29" xfId="0" applyFont="1" applyFill="1" applyBorder="1" applyAlignment="1">
      <alignment horizontal="left" vertical="center"/>
    </xf>
    <xf numFmtId="0" fontId="114" fillId="56" borderId="29" xfId="0" applyFont="1" applyFill="1" applyBorder="1" applyAlignment="1">
      <alignment horizontal="left" vertical="center" wrapText="1"/>
    </xf>
    <xf numFmtId="0" fontId="93" fillId="67" borderId="29" xfId="270" applyFont="1" applyFill="1" applyBorder="1" applyAlignment="1">
      <alignment horizontal="center" vertical="center" wrapText="1"/>
    </xf>
    <xf numFmtId="0" fontId="64" fillId="56" borderId="29" xfId="270" applyFont="1" applyFill="1" applyBorder="1" applyAlignment="1">
      <alignment vertical="center" wrapText="1"/>
    </xf>
    <xf numFmtId="0" fontId="95" fillId="0" borderId="29" xfId="270" applyFont="1" applyBorder="1" applyAlignment="1">
      <alignment vertical="center" wrapText="1"/>
    </xf>
    <xf numFmtId="0" fontId="94" fillId="56" borderId="82" xfId="270" applyFont="1" applyFill="1" applyBorder="1" applyAlignment="1">
      <alignment horizontal="center" vertical="center" wrapText="1"/>
    </xf>
    <xf numFmtId="4" fontId="96" fillId="56" borderId="83" xfId="0" applyNumberFormat="1" applyFont="1" applyFill="1" applyBorder="1" applyAlignment="1">
      <alignment horizontal="center" vertical="center" wrapText="1"/>
    </xf>
    <xf numFmtId="173" fontId="96" fillId="56" borderId="82" xfId="270" applyNumberFormat="1" applyFont="1" applyFill="1" applyBorder="1" applyAlignment="1">
      <alignment horizontal="center" vertical="center" wrapText="1"/>
    </xf>
    <xf numFmtId="0" fontId="96" fillId="56" borderId="82" xfId="270" applyFont="1" applyFill="1" applyBorder="1" applyAlignment="1">
      <alignment horizontal="center" vertical="center" wrapText="1"/>
    </xf>
    <xf numFmtId="0" fontId="69" fillId="56" borderId="83" xfId="270" applyFont="1" applyFill="1" applyBorder="1" applyAlignment="1">
      <alignment horizontal="center" vertical="center" wrapText="1"/>
    </xf>
    <xf numFmtId="0" fontId="69" fillId="56" borderId="84" xfId="270" applyFont="1" applyFill="1" applyBorder="1" applyAlignment="1">
      <alignment horizontal="center" vertical="center" wrapText="1"/>
    </xf>
    <xf numFmtId="2" fontId="28" fillId="51" borderId="0" xfId="316" applyNumberFormat="1" applyFont="1" applyFill="1" applyBorder="1" applyAlignment="1">
      <alignment horizontal="center" vertical="center"/>
    </xf>
    <xf numFmtId="0" fontId="28" fillId="51" borderId="0" xfId="316" applyFont="1" applyFill="1" applyBorder="1" applyAlignment="1">
      <alignment horizontal="center" vertical="center" wrapText="1"/>
    </xf>
    <xf numFmtId="0" fontId="88" fillId="56" borderId="0" xfId="270" applyFont="1" applyFill="1" applyBorder="1" applyAlignment="1">
      <alignment horizontal="center" vertical="center" wrapText="1"/>
    </xf>
    <xf numFmtId="0" fontId="113" fillId="56" borderId="0" xfId="270" applyFont="1" applyFill="1" applyBorder="1" applyAlignment="1">
      <alignment horizontal="center" vertical="center" wrapText="1"/>
    </xf>
    <xf numFmtId="2" fontId="29" fillId="51" borderId="0" xfId="316" applyNumberFormat="1" applyFont="1" applyFill="1" applyBorder="1" applyAlignment="1">
      <alignment horizontal="center" vertical="center"/>
    </xf>
    <xf numFmtId="0" fontId="29" fillId="51" borderId="0" xfId="316" applyFont="1" applyFill="1" applyBorder="1" applyAlignment="1">
      <alignment horizontal="center" vertical="center" wrapText="1"/>
    </xf>
    <xf numFmtId="0" fontId="95" fillId="56" borderId="77" xfId="270" applyFont="1" applyFill="1" applyBorder="1" applyAlignment="1">
      <alignment horizontal="center" vertical="center" wrapText="1"/>
    </xf>
    <xf numFmtId="0" fontId="52" fillId="56" borderId="77" xfId="270" applyFont="1" applyFill="1" applyBorder="1" applyAlignment="1">
      <alignment horizontal="center" vertical="center" wrapText="1"/>
    </xf>
    <xf numFmtId="0" fontId="52" fillId="56" borderId="0" xfId="270" applyFont="1" applyFill="1" applyBorder="1" applyAlignment="1">
      <alignment horizontal="center" vertical="center" wrapText="1"/>
    </xf>
    <xf numFmtId="0" fontId="98" fillId="56" borderId="0" xfId="270" applyFont="1" applyFill="1" applyBorder="1"/>
    <xf numFmtId="0" fontId="30" fillId="56" borderId="73" xfId="270" applyFont="1" applyFill="1" applyBorder="1" applyAlignment="1">
      <alignment horizontal="center" vertical="center" wrapText="1"/>
    </xf>
    <xf numFmtId="0" fontId="86" fillId="56" borderId="42" xfId="0" applyFont="1" applyFill="1" applyBorder="1" applyAlignment="1">
      <alignment vertical="center" wrapText="1"/>
    </xf>
    <xf numFmtId="0" fontId="86" fillId="56" borderId="42" xfId="0" applyFont="1" applyFill="1" applyBorder="1" applyAlignment="1">
      <alignment horizontal="center" vertical="center" wrapText="1" shrinkToFit="1"/>
    </xf>
    <xf numFmtId="0" fontId="104" fillId="56" borderId="42" xfId="270" applyFont="1" applyFill="1" applyBorder="1" applyAlignment="1">
      <alignment horizontal="center" vertical="center" wrapText="1"/>
    </xf>
    <xf numFmtId="0" fontId="52" fillId="66" borderId="29" xfId="270" applyFont="1" applyFill="1" applyBorder="1" applyAlignment="1">
      <alignment horizontal="center" vertical="center" wrapText="1"/>
    </xf>
    <xf numFmtId="4" fontId="96" fillId="56" borderId="43" xfId="270" applyNumberFormat="1" applyFont="1" applyFill="1" applyBorder="1" applyAlignment="1">
      <alignment horizontal="center" vertical="center" wrapText="1"/>
    </xf>
    <xf numFmtId="3" fontId="96" fillId="56" borderId="79" xfId="270" applyNumberFormat="1" applyFont="1" applyFill="1" applyBorder="1" applyAlignment="1">
      <alignment horizontal="center" vertical="center" wrapText="1"/>
    </xf>
    <xf numFmtId="3" fontId="96" fillId="56" borderId="81" xfId="270" applyNumberFormat="1" applyFont="1" applyFill="1" applyBorder="1" applyAlignment="1">
      <alignment horizontal="center" vertical="center" wrapText="1"/>
    </xf>
    <xf numFmtId="3" fontId="96" fillId="56" borderId="78" xfId="270" applyNumberFormat="1" applyFont="1" applyFill="1" applyBorder="1" applyAlignment="1">
      <alignment horizontal="center" vertical="center" wrapText="1"/>
    </xf>
    <xf numFmtId="4" fontId="96" fillId="56" borderId="43" xfId="257" applyNumberFormat="1" applyFont="1" applyFill="1" applyBorder="1" applyAlignment="1">
      <alignment horizontal="center" vertical="center"/>
    </xf>
    <xf numFmtId="3" fontId="96" fillId="56" borderId="81" xfId="257" applyNumberFormat="1" applyFont="1" applyFill="1" applyBorder="1" applyAlignment="1">
      <alignment horizontal="center" vertical="center"/>
    </xf>
    <xf numFmtId="3" fontId="96" fillId="56" borderId="78" xfId="257" applyNumberFormat="1" applyFont="1" applyFill="1" applyBorder="1" applyAlignment="1">
      <alignment horizontal="center" vertical="center"/>
    </xf>
    <xf numFmtId="4" fontId="96" fillId="56" borderId="42" xfId="0" applyNumberFormat="1" applyFont="1" applyFill="1" applyBorder="1" applyAlignment="1">
      <alignment horizontal="center" vertical="center"/>
    </xf>
    <xf numFmtId="3" fontId="96" fillId="56" borderId="65" xfId="0" applyNumberFormat="1" applyFont="1" applyFill="1" applyBorder="1" applyAlignment="1">
      <alignment horizontal="center" vertical="center"/>
    </xf>
    <xf numFmtId="175" fontId="96" fillId="56" borderId="44" xfId="270" applyNumberFormat="1" applyFont="1" applyFill="1" applyBorder="1" applyAlignment="1">
      <alignment horizontal="center" vertical="center" wrapText="1"/>
    </xf>
    <xf numFmtId="4" fontId="96" fillId="56" borderId="42" xfId="0" applyNumberFormat="1" applyFont="1" applyFill="1" applyBorder="1" applyAlignment="1">
      <alignment horizontal="center" vertical="center" wrapText="1"/>
    </xf>
    <xf numFmtId="173" fontId="96" fillId="56" borderId="85" xfId="270" applyNumberFormat="1" applyFont="1" applyFill="1" applyBorder="1" applyAlignment="1">
      <alignment horizontal="center" vertical="center" wrapText="1"/>
    </xf>
    <xf numFmtId="3" fontId="69" fillId="56" borderId="38" xfId="0" applyNumberFormat="1" applyFont="1" applyFill="1" applyBorder="1" applyAlignment="1">
      <alignment horizontal="center" vertical="center"/>
    </xf>
    <xf numFmtId="173" fontId="96" fillId="56" borderId="79" xfId="0" applyNumberFormat="1" applyFont="1" applyFill="1" applyBorder="1" applyAlignment="1">
      <alignment horizontal="center" vertical="center" wrapText="1"/>
    </xf>
    <xf numFmtId="0" fontId="114" fillId="56" borderId="27" xfId="0" applyFont="1" applyFill="1" applyBorder="1" applyAlignment="1">
      <alignment horizontal="center" vertical="center"/>
    </xf>
    <xf numFmtId="0" fontId="95" fillId="0" borderId="0" xfId="270" applyFont="1" applyBorder="1" applyAlignment="1">
      <alignment horizontal="center" vertical="center" wrapText="1"/>
    </xf>
    <xf numFmtId="0" fontId="114" fillId="0" borderId="0" xfId="270" applyFont="1" applyAlignment="1">
      <alignment horizontal="left" vertical="center" wrapText="1"/>
    </xf>
    <xf numFmtId="0" fontId="69" fillId="56" borderId="38" xfId="0" applyFont="1" applyFill="1" applyBorder="1" applyAlignment="1">
      <alignment horizontal="center" vertical="center"/>
    </xf>
    <xf numFmtId="0" fontId="96" fillId="56" borderId="29" xfId="270" applyFont="1" applyFill="1" applyBorder="1" applyAlignment="1">
      <alignment horizontal="center" vertical="center" wrapText="1"/>
    </xf>
    <xf numFmtId="0" fontId="117" fillId="56" borderId="24" xfId="270" applyFont="1" applyFill="1" applyBorder="1" applyAlignment="1">
      <alignment horizontal="center" vertical="center" wrapText="1"/>
    </xf>
    <xf numFmtId="0" fontId="95" fillId="0" borderId="0" xfId="270" applyFont="1" applyBorder="1" applyAlignment="1">
      <alignment vertical="center" wrapText="1"/>
    </xf>
    <xf numFmtId="0" fontId="75" fillId="0" borderId="0" xfId="270" applyFont="1" applyAlignment="1">
      <alignment horizontal="left" vertical="center" wrapText="1"/>
    </xf>
    <xf numFmtId="0" fontId="95" fillId="0" borderId="30" xfId="270" applyFont="1" applyBorder="1" applyAlignment="1">
      <alignment vertical="center" wrapText="1"/>
    </xf>
    <xf numFmtId="0" fontId="85" fillId="0" borderId="0" xfId="270" applyFont="1" applyAlignment="1">
      <alignment vertical="center" wrapText="1"/>
    </xf>
    <xf numFmtId="0" fontId="123" fillId="0" borderId="0" xfId="270" applyFont="1" applyAlignment="1">
      <alignment horizontal="left" vertical="center" wrapText="1"/>
    </xf>
    <xf numFmtId="0" fontId="117" fillId="0" borderId="0" xfId="270" applyFont="1" applyBorder="1" applyAlignment="1">
      <alignment horizontal="center" vertical="center" wrapText="1"/>
    </xf>
    <xf numFmtId="0" fontId="96" fillId="56" borderId="30" xfId="270" applyFont="1" applyFill="1" applyBorder="1" applyAlignment="1">
      <alignment horizontal="center" vertical="center" wrapText="1"/>
    </xf>
    <xf numFmtId="4" fontId="69" fillId="56" borderId="43" xfId="270" applyNumberFormat="1" applyFont="1" applyFill="1" applyBorder="1" applyAlignment="1">
      <alignment horizontal="center" vertical="center" wrapText="1"/>
    </xf>
    <xf numFmtId="3" fontId="69" fillId="56" borderId="42" xfId="0" applyNumberFormat="1" applyFont="1" applyFill="1" applyBorder="1" applyAlignment="1">
      <alignment horizontal="center" vertical="center"/>
    </xf>
    <xf numFmtId="3" fontId="69" fillId="56" borderId="85" xfId="0" applyNumberFormat="1" applyFont="1" applyFill="1" applyBorder="1" applyAlignment="1">
      <alignment horizontal="center" vertical="center"/>
    </xf>
    <xf numFmtId="0" fontId="96" fillId="56" borderId="40" xfId="270" applyFont="1" applyFill="1" applyBorder="1" applyAlignment="1">
      <alignment horizontal="center" vertical="center" wrapText="1"/>
    </xf>
    <xf numFmtId="0" fontId="69" fillId="56" borderId="43" xfId="270" applyFont="1" applyFill="1" applyBorder="1" applyAlignment="1">
      <alignment horizontal="center" vertical="center" wrapText="1"/>
    </xf>
    <xf numFmtId="4" fontId="69" fillId="56" borderId="42" xfId="270" applyNumberFormat="1" applyFont="1" applyFill="1" applyBorder="1" applyAlignment="1">
      <alignment horizontal="center" vertical="center" wrapText="1"/>
    </xf>
    <xf numFmtId="4" fontId="28" fillId="53" borderId="31" xfId="270" applyNumberFormat="1" applyFont="1" applyFill="1" applyBorder="1" applyAlignment="1">
      <alignment horizontal="center" vertical="center" wrapText="1"/>
    </xf>
    <xf numFmtId="4" fontId="95" fillId="56" borderId="47" xfId="270" applyNumberFormat="1" applyFont="1" applyFill="1" applyBorder="1" applyAlignment="1">
      <alignment horizontal="center" vertical="center" wrapText="1"/>
    </xf>
    <xf numFmtId="2" fontId="28" fillId="51" borderId="83" xfId="316" applyNumberFormat="1" applyFont="1" applyFill="1" applyBorder="1" applyAlignment="1">
      <alignment horizontal="center" vertical="center" wrapText="1"/>
    </xf>
    <xf numFmtId="0" fontId="28" fillId="57" borderId="86" xfId="270" applyFont="1" applyFill="1" applyBorder="1" applyAlignment="1">
      <alignment horizontal="center" vertical="center"/>
    </xf>
    <xf numFmtId="4" fontId="28" fillId="57" borderId="57" xfId="270" applyNumberFormat="1" applyFont="1" applyFill="1" applyBorder="1" applyAlignment="1">
      <alignment horizontal="center" vertical="center"/>
    </xf>
    <xf numFmtId="9" fontId="121" fillId="57" borderId="21" xfId="270" applyNumberFormat="1" applyFont="1" applyFill="1" applyBorder="1" applyAlignment="1">
      <alignment horizontal="center" vertical="center"/>
    </xf>
    <xf numFmtId="0" fontId="52" fillId="57" borderId="35" xfId="270" applyFont="1" applyFill="1" applyBorder="1" applyAlignment="1">
      <alignment horizontal="center" vertical="center"/>
    </xf>
    <xf numFmtId="0" fontId="121" fillId="57" borderId="22" xfId="270" applyFont="1" applyFill="1" applyBorder="1" applyAlignment="1">
      <alignment horizontal="center" vertical="center"/>
    </xf>
    <xf numFmtId="0" fontId="89" fillId="57" borderId="32" xfId="270" applyFont="1" applyFill="1" applyBorder="1" applyAlignment="1">
      <alignment horizontal="center" vertical="center"/>
    </xf>
    <xf numFmtId="0" fontId="114" fillId="67" borderId="29" xfId="270" applyFont="1" applyFill="1" applyBorder="1" applyAlignment="1">
      <alignment horizontal="center" vertical="center"/>
    </xf>
    <xf numFmtId="0" fontId="114" fillId="67" borderId="29" xfId="270" applyFont="1" applyFill="1" applyBorder="1" applyAlignment="1">
      <alignment horizontal="center" vertical="center" wrapText="1"/>
    </xf>
    <xf numFmtId="3" fontId="96" fillId="56" borderId="79" xfId="0" applyNumberFormat="1" applyFont="1" applyFill="1" applyBorder="1" applyAlignment="1">
      <alignment horizontal="center" vertical="center"/>
    </xf>
    <xf numFmtId="3" fontId="96" fillId="56" borderId="78" xfId="0" applyNumberFormat="1" applyFont="1" applyFill="1" applyBorder="1" applyAlignment="1">
      <alignment horizontal="center" vertical="center"/>
    </xf>
    <xf numFmtId="3" fontId="96" fillId="56" borderId="72" xfId="0" applyNumberFormat="1" applyFont="1" applyFill="1" applyBorder="1" applyAlignment="1">
      <alignment horizontal="center" vertical="center" wrapText="1"/>
    </xf>
    <xf numFmtId="4" fontId="96" fillId="56" borderId="40" xfId="0" applyNumberFormat="1" applyFont="1" applyFill="1" applyBorder="1" applyAlignment="1">
      <alignment horizontal="center" vertical="center" wrapText="1"/>
    </xf>
    <xf numFmtId="0" fontId="114" fillId="56" borderId="28" xfId="0" applyFont="1" applyFill="1" applyBorder="1" applyAlignment="1">
      <alignment horizontal="center" vertical="center"/>
    </xf>
    <xf numFmtId="0" fontId="114" fillId="56" borderId="30" xfId="0" applyFont="1" applyFill="1" applyBorder="1" applyAlignment="1">
      <alignment horizontal="center" vertical="center"/>
    </xf>
    <xf numFmtId="0" fontId="100" fillId="56" borderId="31" xfId="270" applyFont="1" applyFill="1" applyBorder="1" applyAlignment="1">
      <alignment horizontal="center" vertical="center" wrapText="1"/>
    </xf>
    <xf numFmtId="4" fontId="28" fillId="53" borderId="39" xfId="270" applyNumberFormat="1" applyFont="1" applyFill="1" applyBorder="1" applyAlignment="1">
      <alignment horizontal="center" vertical="center" wrapText="1"/>
    </xf>
    <xf numFmtId="49" fontId="118" fillId="56" borderId="29" xfId="270" applyNumberFormat="1" applyFont="1" applyFill="1" applyBorder="1" applyAlignment="1">
      <alignment horizontal="center" vertical="center" wrapText="1"/>
    </xf>
    <xf numFmtId="4" fontId="119" fillId="56" borderId="29" xfId="270" applyNumberFormat="1" applyFont="1" applyFill="1" applyBorder="1" applyAlignment="1">
      <alignment horizontal="center" vertical="center" wrapText="1"/>
    </xf>
    <xf numFmtId="0" fontId="65" fillId="56" borderId="29" xfId="270" applyFont="1" applyFill="1" applyBorder="1" applyAlignment="1">
      <alignment horizontal="center" vertical="center" wrapText="1"/>
    </xf>
    <xf numFmtId="0" fontId="65" fillId="56" borderId="29" xfId="270" applyFont="1" applyFill="1" applyBorder="1" applyAlignment="1">
      <alignment vertical="center" wrapText="1"/>
    </xf>
    <xf numFmtId="0" fontId="65" fillId="56" borderId="29" xfId="270" applyFont="1" applyFill="1" applyBorder="1" applyAlignment="1">
      <alignment horizontal="left" vertical="center" wrapText="1"/>
    </xf>
    <xf numFmtId="3" fontId="100" fillId="56" borderId="29" xfId="270" applyNumberFormat="1" applyFont="1" applyFill="1" applyBorder="1" applyAlignment="1">
      <alignment horizontal="center" vertical="center" wrapText="1"/>
    </xf>
    <xf numFmtId="0" fontId="110" fillId="56" borderId="29" xfId="270" applyFont="1" applyFill="1" applyBorder="1" applyAlignment="1">
      <alignment vertical="center" wrapText="1"/>
    </xf>
    <xf numFmtId="0" fontId="65" fillId="0" borderId="29" xfId="270" applyFont="1" applyBorder="1" applyAlignment="1">
      <alignment horizontal="center" vertical="center" wrapText="1"/>
    </xf>
    <xf numFmtId="0" fontId="65" fillId="0" borderId="29" xfId="270" applyFont="1" applyBorder="1" applyAlignment="1">
      <alignment vertical="center" wrapText="1"/>
    </xf>
    <xf numFmtId="0" fontId="74" fillId="0" borderId="29" xfId="270" applyFont="1" applyBorder="1" applyAlignment="1">
      <alignment horizontal="left" vertical="center" wrapText="1"/>
    </xf>
    <xf numFmtId="0" fontId="74" fillId="0" borderId="29" xfId="270" applyFont="1" applyBorder="1" applyAlignment="1">
      <alignment vertical="center" wrapText="1"/>
    </xf>
    <xf numFmtId="0" fontId="28" fillId="47" borderId="29" xfId="270" applyFont="1" applyFill="1" applyBorder="1" applyAlignment="1">
      <alignment horizontal="center" vertical="center" wrapText="1"/>
    </xf>
    <xf numFmtId="4" fontId="28" fillId="47" borderId="29" xfId="270" applyNumberFormat="1" applyFont="1" applyFill="1" applyBorder="1" applyAlignment="1">
      <alignment horizontal="center" vertical="center" wrapText="1"/>
    </xf>
    <xf numFmtId="4" fontId="96" fillId="56" borderId="81" xfId="270" applyNumberFormat="1" applyFont="1" applyFill="1" applyBorder="1" applyAlignment="1">
      <alignment horizontal="center" vertical="center" wrapText="1"/>
    </xf>
    <xf numFmtId="4" fontId="96" fillId="56" borderId="78" xfId="270" applyNumberFormat="1" applyFont="1" applyFill="1" applyBorder="1" applyAlignment="1">
      <alignment horizontal="center" vertical="center" wrapText="1"/>
    </xf>
    <xf numFmtId="4" fontId="96" fillId="56" borderId="72" xfId="270" applyNumberFormat="1" applyFont="1" applyFill="1" applyBorder="1" applyAlignment="1">
      <alignment horizontal="center" vertical="center" wrapText="1"/>
    </xf>
    <xf numFmtId="4" fontId="120" fillId="0" borderId="29" xfId="0" applyNumberFormat="1" applyFont="1" applyBorder="1" applyAlignment="1">
      <alignment horizontal="center" vertical="center"/>
    </xf>
    <xf numFmtId="3" fontId="96" fillId="56" borderId="80" xfId="0" applyNumberFormat="1" applyFont="1" applyFill="1" applyBorder="1" applyAlignment="1">
      <alignment horizontal="center" vertical="center" wrapText="1"/>
    </xf>
    <xf numFmtId="3" fontId="96" fillId="56" borderId="65" xfId="0" applyNumberFormat="1" applyFont="1" applyFill="1" applyBorder="1" applyAlignment="1">
      <alignment horizontal="center" vertical="center" wrapText="1"/>
    </xf>
    <xf numFmtId="3" fontId="69" fillId="56" borderId="85" xfId="270" applyNumberFormat="1" applyFont="1" applyFill="1" applyBorder="1" applyAlignment="1">
      <alignment horizontal="center" vertical="center" wrapText="1"/>
    </xf>
    <xf numFmtId="3" fontId="69" fillId="56" borderId="38" xfId="270" applyNumberFormat="1" applyFont="1" applyFill="1" applyBorder="1" applyAlignment="1">
      <alignment horizontal="center" vertical="center" wrapText="1"/>
    </xf>
    <xf numFmtId="3" fontId="69" fillId="56" borderId="29" xfId="270" applyNumberFormat="1" applyFont="1" applyFill="1" applyBorder="1" applyAlignment="1">
      <alignment horizontal="center" vertical="center" wrapText="1"/>
    </xf>
    <xf numFmtId="3" fontId="69" fillId="56" borderId="42" xfId="270" applyNumberFormat="1" applyFont="1" applyFill="1" applyBorder="1" applyAlignment="1">
      <alignment horizontal="center" vertical="center" wrapText="1"/>
    </xf>
    <xf numFmtId="4" fontId="96" fillId="56" borderId="38" xfId="0" applyNumberFormat="1" applyFont="1" applyFill="1" applyBorder="1" applyAlignment="1">
      <alignment horizontal="center" vertical="center" wrapText="1"/>
    </xf>
    <xf numFmtId="3" fontId="96" fillId="56" borderId="87" xfId="0" applyNumberFormat="1" applyFont="1" applyFill="1" applyBorder="1" applyAlignment="1">
      <alignment horizontal="center" vertical="center" wrapText="1"/>
    </xf>
    <xf numFmtId="4" fontId="96" fillId="56" borderId="88" xfId="0" applyNumberFormat="1" applyFont="1" applyFill="1" applyBorder="1" applyAlignment="1">
      <alignment horizontal="center" vertical="center" wrapText="1"/>
    </xf>
    <xf numFmtId="4" fontId="96" fillId="56" borderId="84" xfId="0" applyNumberFormat="1" applyFont="1" applyFill="1" applyBorder="1" applyAlignment="1">
      <alignment horizontal="center" vertical="center" wrapText="1"/>
    </xf>
    <xf numFmtId="4" fontId="96" fillId="56" borderId="72" xfId="0" applyNumberFormat="1" applyFont="1" applyFill="1" applyBorder="1" applyAlignment="1">
      <alignment horizontal="center" vertical="center" wrapText="1"/>
    </xf>
    <xf numFmtId="3" fontId="96" fillId="56" borderId="77" xfId="270" applyNumberFormat="1" applyFont="1" applyFill="1" applyBorder="1" applyAlignment="1">
      <alignment horizontal="center" vertical="center" wrapText="1"/>
    </xf>
    <xf numFmtId="3" fontId="96" fillId="56" borderId="41" xfId="0" applyNumberFormat="1" applyFont="1" applyFill="1" applyBorder="1" applyAlignment="1">
      <alignment horizontal="center" vertical="center" wrapText="1"/>
    </xf>
    <xf numFmtId="4" fontId="95" fillId="56" borderId="89" xfId="270" applyNumberFormat="1" applyFont="1" applyFill="1" applyBorder="1" applyAlignment="1">
      <alignment horizontal="center" vertical="center" wrapText="1"/>
    </xf>
    <xf numFmtId="4" fontId="96" fillId="56" borderId="87" xfId="0" applyNumberFormat="1" applyFont="1" applyFill="1" applyBorder="1" applyAlignment="1">
      <alignment horizontal="center" vertical="center" wrapText="1"/>
    </xf>
    <xf numFmtId="3" fontId="96" fillId="56" borderId="90" xfId="270" applyNumberFormat="1" applyFont="1" applyFill="1" applyBorder="1" applyAlignment="1">
      <alignment horizontal="center" vertical="center" wrapText="1"/>
    </xf>
    <xf numFmtId="3" fontId="96" fillId="56" borderId="69" xfId="0" applyNumberFormat="1" applyFont="1" applyFill="1" applyBorder="1" applyAlignment="1">
      <alignment horizontal="center" vertical="center" wrapText="1"/>
    </xf>
    <xf numFmtId="0" fontId="62" fillId="56" borderId="29" xfId="270" applyFont="1" applyFill="1" applyBorder="1" applyAlignment="1">
      <alignment horizontal="center" vertical="center" wrapText="1"/>
    </xf>
    <xf numFmtId="4" fontId="124" fillId="0" borderId="0" xfId="269" applyNumberFormat="1" applyFont="1" applyBorder="1" applyAlignment="1">
      <alignment horizontal="left" vertical="center" wrapText="1"/>
    </xf>
    <xf numFmtId="0" fontId="62" fillId="0" borderId="0" xfId="270" applyFont="1" applyAlignment="1">
      <alignment vertical="center" wrapText="1"/>
    </xf>
    <xf numFmtId="3" fontId="96" fillId="56" borderId="85" xfId="0" applyNumberFormat="1" applyFont="1" applyFill="1" applyBorder="1" applyAlignment="1">
      <alignment horizontal="center" vertical="center" wrapText="1"/>
    </xf>
    <xf numFmtId="3" fontId="96" fillId="56" borderId="85" xfId="0" applyNumberFormat="1" applyFont="1" applyFill="1" applyBorder="1" applyAlignment="1">
      <alignment horizontal="center" vertical="center"/>
    </xf>
    <xf numFmtId="4" fontId="96" fillId="56" borderId="51" xfId="0" applyNumberFormat="1" applyFont="1" applyFill="1" applyBorder="1" applyAlignment="1">
      <alignment horizontal="center" vertical="center"/>
    </xf>
    <xf numFmtId="4" fontId="120" fillId="0" borderId="29" xfId="0" applyNumberFormat="1" applyFont="1" applyBorder="1" applyAlignment="1">
      <alignment horizontal="center" vertical="center" readingOrder="1"/>
    </xf>
    <xf numFmtId="4" fontId="105" fillId="56" borderId="29" xfId="270" applyNumberFormat="1" applyFont="1" applyFill="1" applyBorder="1" applyAlignment="1">
      <alignment horizontal="center" vertical="center" wrapText="1" readingOrder="1"/>
    </xf>
    <xf numFmtId="4" fontId="119" fillId="56" borderId="29" xfId="270" applyNumberFormat="1" applyFont="1" applyFill="1" applyBorder="1" applyAlignment="1">
      <alignment horizontal="center" vertical="center" wrapText="1" readingOrder="1"/>
    </xf>
    <xf numFmtId="0" fontId="114" fillId="0" borderId="29" xfId="270" applyFont="1" applyBorder="1" applyAlignment="1">
      <alignment vertical="center" wrapText="1"/>
    </xf>
    <xf numFmtId="4" fontId="119" fillId="56" borderId="29" xfId="270" applyNumberFormat="1" applyFont="1" applyFill="1" applyBorder="1" applyAlignment="1">
      <alignment horizontal="center" vertical="center" wrapText="1"/>
    </xf>
    <xf numFmtId="4" fontId="96" fillId="56" borderId="29" xfId="0" applyNumberFormat="1" applyFont="1" applyFill="1" applyBorder="1" applyAlignment="1">
      <alignment horizontal="center"/>
    </xf>
    <xf numFmtId="0" fontId="96" fillId="56" borderId="77" xfId="270" applyFont="1" applyFill="1" applyBorder="1" applyAlignment="1">
      <alignment horizontal="center" vertical="center" wrapText="1"/>
    </xf>
    <xf numFmtId="3" fontId="69" fillId="56" borderId="41" xfId="270" applyNumberFormat="1" applyFont="1" applyFill="1" applyBorder="1" applyAlignment="1">
      <alignment horizontal="center" vertical="center" wrapText="1"/>
    </xf>
    <xf numFmtId="3" fontId="69" fillId="56" borderId="65" xfId="270" applyNumberFormat="1" applyFont="1" applyFill="1" applyBorder="1" applyAlignment="1">
      <alignment horizontal="center" vertical="center" wrapText="1"/>
    </xf>
    <xf numFmtId="0" fontId="69" fillId="56" borderId="44" xfId="270" applyFont="1" applyFill="1" applyBorder="1" applyAlignment="1">
      <alignment horizontal="center" vertical="center" wrapText="1"/>
    </xf>
    <xf numFmtId="4" fontId="96" fillId="56" borderId="42" xfId="270" applyNumberFormat="1" applyFont="1" applyFill="1" applyBorder="1" applyAlignment="1">
      <alignment horizontal="center" vertical="center" wrapText="1"/>
    </xf>
    <xf numFmtId="4" fontId="105" fillId="56" borderId="29" xfId="270" applyNumberFormat="1" applyFont="1" applyFill="1" applyBorder="1" applyAlignment="1">
      <alignment horizontal="center" vertical="center" wrapText="1"/>
    </xf>
    <xf numFmtId="4" fontId="105" fillId="56" borderId="29" xfId="257" applyNumberFormat="1" applyFont="1" applyFill="1" applyBorder="1" applyAlignment="1">
      <alignment horizontal="center" vertical="center"/>
    </xf>
    <xf numFmtId="4" fontId="105" fillId="56" borderId="29" xfId="0" applyNumberFormat="1" applyFont="1" applyFill="1" applyBorder="1" applyAlignment="1">
      <alignment horizontal="center" vertical="center" wrapText="1" shrinkToFit="1"/>
    </xf>
    <xf numFmtId="3" fontId="96" fillId="56" borderId="51" xfId="270" applyNumberFormat="1" applyFont="1" applyFill="1" applyBorder="1" applyAlignment="1">
      <alignment horizontal="center" vertical="center" wrapText="1"/>
    </xf>
    <xf numFmtId="0" fontId="112" fillId="56" borderId="28" xfId="270" applyFont="1" applyFill="1" applyBorder="1" applyAlignment="1">
      <alignment horizontal="center" vertical="center" wrapText="1"/>
    </xf>
    <xf numFmtId="0" fontId="112" fillId="56" borderId="40" xfId="270" applyFont="1" applyFill="1" applyBorder="1" applyAlignment="1">
      <alignment horizontal="center" vertical="center" wrapText="1"/>
    </xf>
    <xf numFmtId="0" fontId="104" fillId="56" borderId="40" xfId="270" applyFont="1" applyFill="1" applyBorder="1" applyAlignment="1">
      <alignment horizontal="center" vertical="center" wrapText="1"/>
    </xf>
    <xf numFmtId="0" fontId="104" fillId="56" borderId="77" xfId="270" applyFont="1" applyFill="1" applyBorder="1" applyAlignment="1">
      <alignment horizontal="center" vertical="center" wrapText="1"/>
    </xf>
    <xf numFmtId="0" fontId="107" fillId="56" borderId="31" xfId="270" applyFont="1" applyFill="1" applyBorder="1" applyAlignment="1">
      <alignment horizontal="center" vertical="center"/>
    </xf>
    <xf numFmtId="166" fontId="106" fillId="0" borderId="29" xfId="0" applyNumberFormat="1" applyFont="1" applyBorder="1" applyAlignment="1">
      <alignment horizontal="center" vertical="center" wrapText="1"/>
    </xf>
    <xf numFmtId="166" fontId="108" fillId="0" borderId="29" xfId="0" applyNumberFormat="1" applyFont="1" applyBorder="1" applyAlignment="1">
      <alignment horizontal="center" vertical="center" wrapText="1"/>
    </xf>
    <xf numFmtId="4" fontId="86" fillId="56" borderId="29" xfId="257" applyNumberFormat="1" applyFont="1" applyFill="1" applyBorder="1" applyAlignment="1">
      <alignment horizontal="center" vertical="center"/>
    </xf>
    <xf numFmtId="4" fontId="125" fillId="56" borderId="29" xfId="270" applyNumberFormat="1" applyFont="1" applyFill="1" applyBorder="1" applyAlignment="1">
      <alignment horizontal="center" vertical="center" wrapText="1"/>
    </xf>
    <xf numFmtId="166" fontId="113" fillId="0" borderId="29" xfId="0" applyNumberFormat="1" applyFont="1" applyBorder="1" applyAlignment="1">
      <alignment horizontal="center" vertical="center" wrapText="1"/>
    </xf>
    <xf numFmtId="4" fontId="126" fillId="56" borderId="29" xfId="270" applyNumberFormat="1" applyFont="1" applyFill="1" applyBorder="1" applyAlignment="1">
      <alignment horizontal="center" vertical="center"/>
    </xf>
    <xf numFmtId="4" fontId="127" fillId="56" borderId="29" xfId="270" applyNumberFormat="1" applyFont="1" applyFill="1" applyBorder="1" applyAlignment="1">
      <alignment horizontal="center" vertical="center" wrapText="1"/>
    </xf>
    <xf numFmtId="0" fontId="122" fillId="57" borderId="29" xfId="270" applyFont="1" applyFill="1" applyBorder="1" applyAlignment="1">
      <alignment horizontal="center" vertical="center"/>
    </xf>
    <xf numFmtId="0" fontId="107" fillId="57" borderId="29" xfId="270" applyFont="1" applyFill="1" applyBorder="1" applyAlignment="1">
      <alignment horizontal="center" vertical="center"/>
    </xf>
    <xf numFmtId="0" fontId="88" fillId="68" borderId="53" xfId="270" applyFont="1" applyFill="1" applyBorder="1" applyAlignment="1">
      <alignment horizontal="center" vertical="center" wrapText="1"/>
    </xf>
    <xf numFmtId="3" fontId="128" fillId="56" borderId="29" xfId="257" applyNumberFormat="1" applyFont="1" applyFill="1" applyBorder="1" applyAlignment="1">
      <alignment horizontal="center" vertical="center" wrapText="1"/>
    </xf>
    <xf numFmtId="0" fontId="85" fillId="0" borderId="29" xfId="257" applyFont="1" applyBorder="1" applyAlignment="1">
      <alignment horizontal="center" vertical="center"/>
    </xf>
    <xf numFmtId="4" fontId="105" fillId="0" borderId="29" xfId="0" applyNumberFormat="1" applyFont="1" applyBorder="1" applyAlignment="1">
      <alignment horizontal="center" vertical="center" wrapText="1" readingOrder="1"/>
    </xf>
    <xf numFmtId="3" fontId="128" fillId="56" borderId="29" xfId="257" applyNumberFormat="1" applyFont="1" applyFill="1" applyBorder="1" applyAlignment="1">
      <alignment horizontal="center" vertical="center"/>
    </xf>
    <xf numFmtId="3" fontId="84" fillId="56" borderId="29" xfId="257" applyNumberFormat="1" applyFont="1" applyFill="1" applyBorder="1" applyAlignment="1">
      <alignment horizontal="center" vertical="center" wrapText="1" shrinkToFit="1"/>
    </xf>
    <xf numFmtId="0" fontId="84" fillId="0" borderId="29" xfId="257" applyFont="1" applyBorder="1" applyAlignment="1">
      <alignment horizontal="center" vertical="center"/>
    </xf>
    <xf numFmtId="4" fontId="114" fillId="0" borderId="29" xfId="0" applyNumberFormat="1" applyFont="1" applyBorder="1" applyAlignment="1">
      <alignment horizontal="left" vertical="center" wrapText="1"/>
    </xf>
    <xf numFmtId="3" fontId="62" fillId="56" borderId="29" xfId="257" applyNumberFormat="1" applyFont="1" applyFill="1" applyBorder="1" applyAlignment="1">
      <alignment horizontal="center" vertical="center"/>
    </xf>
    <xf numFmtId="0" fontId="62" fillId="56" borderId="29" xfId="257" applyFont="1" applyFill="1" applyBorder="1" applyAlignment="1">
      <alignment horizontal="center" vertical="center" wrapText="1"/>
    </xf>
    <xf numFmtId="0" fontId="62" fillId="56" borderId="29" xfId="257" applyFont="1" applyFill="1" applyBorder="1" applyAlignment="1">
      <alignment horizontal="center" vertical="center"/>
    </xf>
    <xf numFmtId="0" fontId="85" fillId="56" borderId="29" xfId="257" applyFont="1" applyFill="1" applyBorder="1" applyAlignment="1">
      <alignment horizontal="center" vertical="center"/>
    </xf>
    <xf numFmtId="0" fontId="85" fillId="0" borderId="29" xfId="257" applyFont="1" applyBorder="1" applyAlignment="1">
      <alignment horizontal="center" vertical="center" wrapText="1" shrinkToFit="1"/>
    </xf>
    <xf numFmtId="0" fontId="85" fillId="56" borderId="29" xfId="257" applyFont="1" applyFill="1" applyBorder="1" applyAlignment="1">
      <alignment horizontal="center" vertical="center" wrapText="1"/>
    </xf>
    <xf numFmtId="0" fontId="114" fillId="56" borderId="43" xfId="0" applyFont="1" applyFill="1" applyBorder="1" applyAlignment="1">
      <alignment horizontal="center" vertical="center"/>
    </xf>
    <xf numFmtId="166" fontId="108" fillId="0" borderId="29" xfId="0" applyNumberFormat="1" applyFont="1" applyBorder="1" applyAlignment="1">
      <alignment horizontal="center" vertical="center" wrapText="1"/>
    </xf>
    <xf numFmtId="4" fontId="106" fillId="0" borderId="29" xfId="0" applyNumberFormat="1" applyFont="1" applyBorder="1" applyAlignment="1">
      <alignment horizontal="center" vertical="center" wrapText="1" readingOrder="1"/>
    </xf>
    <xf numFmtId="4" fontId="119" fillId="56" borderId="29" xfId="270" applyNumberFormat="1" applyFont="1" applyFill="1" applyBorder="1" applyAlignment="1">
      <alignment horizontal="center" vertical="center" wrapText="1"/>
    </xf>
    <xf numFmtId="4" fontId="105" fillId="56" borderId="29" xfId="257" applyNumberFormat="1" applyFont="1" applyFill="1" applyBorder="1" applyAlignment="1">
      <alignment horizontal="center" vertical="center"/>
    </xf>
    <xf numFmtId="0" fontId="68" fillId="0" borderId="51" xfId="270" applyFont="1" applyBorder="1" applyAlignment="1">
      <alignment horizontal="center" vertical="center" wrapText="1"/>
    </xf>
    <xf numFmtId="4" fontId="96" fillId="56" borderId="44" xfId="0" applyNumberFormat="1" applyFont="1" applyFill="1" applyBorder="1" applyAlignment="1">
      <alignment horizontal="center" vertical="center" wrapText="1"/>
    </xf>
    <xf numFmtId="175" fontId="96" fillId="56" borderId="29" xfId="270" applyNumberFormat="1" applyFont="1" applyFill="1" applyBorder="1" applyAlignment="1">
      <alignment horizontal="center" vertical="center" wrapText="1"/>
    </xf>
    <xf numFmtId="3" fontId="96" fillId="56" borderId="29" xfId="270" applyNumberFormat="1" applyFont="1" applyFill="1" applyBorder="1" applyAlignment="1">
      <alignment horizontal="center" vertical="center" wrapText="1"/>
    </xf>
    <xf numFmtId="0" fontId="117" fillId="56" borderId="21" xfId="270" applyFont="1" applyFill="1" applyBorder="1" applyAlignment="1">
      <alignment horizontal="center" vertical="center" wrapText="1"/>
    </xf>
    <xf numFmtId="4" fontId="105" fillId="56" borderId="29" xfId="257" applyNumberFormat="1" applyFont="1" applyFill="1" applyBorder="1" applyAlignment="1">
      <alignment horizontal="center" vertical="center"/>
    </xf>
    <xf numFmtId="9" fontId="121" fillId="67" borderId="21" xfId="270" applyNumberFormat="1" applyFont="1" applyFill="1" applyBorder="1" applyAlignment="1">
      <alignment horizontal="center" vertical="center"/>
    </xf>
    <xf numFmtId="0" fontId="52" fillId="67" borderId="35" xfId="270" applyFont="1" applyFill="1" applyBorder="1" applyAlignment="1">
      <alignment horizontal="center" vertical="center"/>
    </xf>
    <xf numFmtId="0" fontId="93" fillId="67" borderId="43" xfId="270" applyFont="1" applyFill="1" applyBorder="1" applyAlignment="1">
      <alignment horizontal="center" vertical="center" wrapText="1"/>
    </xf>
    <xf numFmtId="4" fontId="125" fillId="56" borderId="29" xfId="270" applyNumberFormat="1" applyFont="1" applyFill="1" applyBorder="1" applyAlignment="1">
      <alignment horizontal="center" vertical="center" wrapText="1"/>
    </xf>
    <xf numFmtId="4" fontId="105" fillId="56" borderId="29" xfId="270" applyNumberFormat="1" applyFont="1" applyFill="1" applyBorder="1" applyAlignment="1">
      <alignment horizontal="center" vertical="center" wrapText="1"/>
    </xf>
    <xf numFmtId="4" fontId="119" fillId="56" borderId="29" xfId="270" applyNumberFormat="1" applyFont="1" applyFill="1" applyBorder="1" applyAlignment="1">
      <alignment horizontal="center" vertical="center" wrapText="1"/>
    </xf>
    <xf numFmtId="4" fontId="105" fillId="56" borderId="29" xfId="257" applyNumberFormat="1" applyFont="1" applyFill="1" applyBorder="1" applyAlignment="1">
      <alignment horizontal="center" vertical="center"/>
    </xf>
    <xf numFmtId="4" fontId="105" fillId="56" borderId="29" xfId="0" applyNumberFormat="1" applyFont="1" applyFill="1" applyBorder="1" applyAlignment="1">
      <alignment horizontal="center" vertical="center" wrapText="1" shrinkToFit="1"/>
    </xf>
    <xf numFmtId="0" fontId="68" fillId="0" borderId="29" xfId="270" applyFont="1" applyBorder="1" applyAlignment="1">
      <alignment vertical="center" wrapText="1"/>
    </xf>
    <xf numFmtId="0" fontId="86" fillId="0" borderId="29" xfId="0" applyFont="1" applyBorder="1" applyAlignment="1">
      <alignment vertical="center" wrapText="1"/>
    </xf>
    <xf numFmtId="0" fontId="109" fillId="0" borderId="29" xfId="0" applyFont="1" applyBorder="1" applyAlignment="1">
      <alignment horizontal="left" vertical="center"/>
    </xf>
    <xf numFmtId="166" fontId="108" fillId="56" borderId="29" xfId="0" applyNumberFormat="1" applyFont="1" applyFill="1" applyBorder="1" applyAlignment="1">
      <alignment horizontal="center" vertical="center" wrapText="1"/>
    </xf>
    <xf numFmtId="0" fontId="52" fillId="56" borderId="30" xfId="270" applyFont="1" applyFill="1" applyBorder="1" applyAlignment="1">
      <alignment horizontal="center" vertical="center" wrapText="1"/>
    </xf>
    <xf numFmtId="0" fontId="68" fillId="56" borderId="29" xfId="270" applyFont="1" applyFill="1" applyBorder="1" applyAlignment="1">
      <alignment vertical="center" wrapText="1"/>
    </xf>
    <xf numFmtId="0" fontId="68" fillId="56" borderId="0" xfId="270" applyFont="1" applyFill="1" applyBorder="1" applyAlignment="1">
      <alignment vertical="center" wrapText="1"/>
    </xf>
    <xf numFmtId="0" fontId="30" fillId="56" borderId="0" xfId="270" applyFont="1" applyFill="1" applyBorder="1" applyAlignment="1">
      <alignment vertical="center" wrapText="1"/>
    </xf>
    <xf numFmtId="0" fontId="62" fillId="56" borderId="42" xfId="270" applyFont="1" applyFill="1" applyBorder="1" applyAlignment="1">
      <alignment horizontal="center" vertical="center" wrapText="1"/>
    </xf>
    <xf numFmtId="0" fontId="117" fillId="56" borderId="0" xfId="270" applyFont="1" applyFill="1" applyBorder="1" applyAlignment="1">
      <alignment horizontal="center" vertical="center" wrapText="1"/>
    </xf>
    <xf numFmtId="0" fontId="68" fillId="56" borderId="0" xfId="270" applyFont="1" applyFill="1" applyAlignment="1">
      <alignment vertical="center" wrapText="1"/>
    </xf>
    <xf numFmtId="0" fontId="30" fillId="56" borderId="0" xfId="270" applyFont="1" applyFill="1" applyAlignment="1">
      <alignment vertical="center" wrapText="1"/>
    </xf>
    <xf numFmtId="0" fontId="70" fillId="56" borderId="0" xfId="270" applyFont="1" applyFill="1" applyAlignment="1">
      <alignment vertical="center" wrapText="1"/>
    </xf>
    <xf numFmtId="4" fontId="105" fillId="56" borderId="42" xfId="257" applyNumberFormat="1" applyFont="1" applyFill="1" applyBorder="1" applyAlignment="1">
      <alignment horizontal="center" vertical="center"/>
    </xf>
    <xf numFmtId="0" fontId="114" fillId="56" borderId="84" xfId="270" applyFont="1" applyFill="1" applyBorder="1" applyAlignment="1">
      <alignment horizontal="center" vertical="center" wrapText="1"/>
    </xf>
    <xf numFmtId="4" fontId="106" fillId="0" borderId="29" xfId="0" applyNumberFormat="1" applyFont="1" applyBorder="1" applyAlignment="1">
      <alignment horizontal="center" vertical="center" wrapText="1" readingOrder="1"/>
    </xf>
    <xf numFmtId="166" fontId="108" fillId="0" borderId="29" xfId="0" applyNumberFormat="1" applyFont="1" applyBorder="1" applyAlignment="1">
      <alignment horizontal="center" vertical="center" wrapText="1"/>
    </xf>
    <xf numFmtId="0" fontId="110" fillId="56" borderId="29" xfId="270" applyFont="1" applyFill="1" applyBorder="1" applyAlignment="1">
      <alignment vertical="center"/>
    </xf>
    <xf numFmtId="0" fontId="65" fillId="0" borderId="29" xfId="270" applyFont="1" applyBorder="1" applyAlignment="1">
      <alignment vertical="center"/>
    </xf>
    <xf numFmtId="0" fontId="65" fillId="0" borderId="0" xfId="270" applyFont="1" applyBorder="1" applyAlignment="1">
      <alignment vertical="center"/>
    </xf>
    <xf numFmtId="0" fontId="30" fillId="0" borderId="0" xfId="270" applyFont="1" applyBorder="1" applyAlignment="1"/>
    <xf numFmtId="0" fontId="30" fillId="0" borderId="0" xfId="270" applyFont="1" applyAlignment="1"/>
    <xf numFmtId="1" fontId="26" fillId="0" borderId="29" xfId="271" applyNumberFormat="1" applyFont="1" applyBorder="1" applyAlignment="1">
      <alignment horizontal="center" vertical="center"/>
    </xf>
    <xf numFmtId="0" fontId="18" fillId="50" borderId="29" xfId="269" applyFill="1" applyBorder="1" applyAlignment="1">
      <alignment horizontal="left" vertical="center"/>
    </xf>
    <xf numFmtId="0" fontId="85" fillId="52" borderId="29" xfId="269" applyFont="1" applyFill="1" applyBorder="1" applyAlignment="1">
      <alignment horizontal="left" vertical="center"/>
    </xf>
    <xf numFmtId="0" fontId="25" fillId="60" borderId="29" xfId="269" applyFont="1" applyFill="1" applyBorder="1" applyAlignment="1">
      <alignment horizontal="center" vertical="center"/>
    </xf>
    <xf numFmtId="3" fontId="23" fillId="60" borderId="29" xfId="271" applyNumberFormat="1" applyFont="1" applyFill="1" applyBorder="1" applyAlignment="1">
      <alignment horizontal="center" vertical="center"/>
    </xf>
    <xf numFmtId="3" fontId="22" fillId="60" borderId="29" xfId="269" applyNumberFormat="1" applyFont="1" applyFill="1" applyBorder="1" applyAlignment="1">
      <alignment horizontal="left" vertical="center"/>
    </xf>
    <xf numFmtId="0" fontId="22" fillId="51" borderId="29" xfId="269" applyFont="1" applyFill="1" applyBorder="1" applyAlignment="1">
      <alignment horizontal="left" vertical="center" wrapText="1"/>
    </xf>
    <xf numFmtId="0" fontId="18" fillId="55" borderId="29" xfId="269" applyFill="1" applyBorder="1" applyAlignment="1">
      <alignment horizontal="left" vertical="center"/>
    </xf>
    <xf numFmtId="0" fontId="85" fillId="49" borderId="29" xfId="269" applyFont="1" applyFill="1" applyBorder="1" applyAlignment="1">
      <alignment horizontal="left" vertical="center" wrapText="1"/>
    </xf>
    <xf numFmtId="0" fontId="84" fillId="49" borderId="29" xfId="269" applyFont="1" applyFill="1" applyBorder="1" applyAlignment="1">
      <alignment horizontal="left" vertical="center" wrapText="1"/>
    </xf>
    <xf numFmtId="0" fontId="25" fillId="60" borderId="55" xfId="269" applyFont="1" applyFill="1" applyBorder="1" applyAlignment="1">
      <alignment horizontal="center" vertical="center"/>
    </xf>
    <xf numFmtId="0" fontId="25" fillId="60" borderId="76" xfId="269" applyFont="1" applyFill="1" applyBorder="1" applyAlignment="1">
      <alignment horizontal="center" vertical="center"/>
    </xf>
    <xf numFmtId="0" fontId="25" fillId="60" borderId="58" xfId="269" applyFont="1" applyFill="1" applyBorder="1" applyAlignment="1">
      <alignment horizontal="center" vertical="center"/>
    </xf>
    <xf numFmtId="3" fontId="20" fillId="60" borderId="29" xfId="269" applyNumberFormat="1" applyFont="1" applyFill="1" applyBorder="1" applyAlignment="1">
      <alignment horizontal="center" vertical="center" textRotation="90"/>
    </xf>
    <xf numFmtId="0" fontId="22" fillId="54" borderId="29" xfId="269" applyFont="1" applyFill="1" applyBorder="1" applyAlignment="1">
      <alignment horizontal="left" vertical="center"/>
    </xf>
    <xf numFmtId="0" fontId="18" fillId="53" borderId="29" xfId="269" applyFont="1" applyFill="1" applyBorder="1" applyAlignment="1">
      <alignment horizontal="left" vertical="center"/>
    </xf>
    <xf numFmtId="3" fontId="20" fillId="59" borderId="35" xfId="269" applyNumberFormat="1" applyFont="1" applyFill="1" applyBorder="1" applyAlignment="1">
      <alignment horizontal="center" vertical="center" wrapText="1" shrinkToFit="1"/>
    </xf>
    <xf numFmtId="3" fontId="20" fillId="59" borderId="32" xfId="269" applyNumberFormat="1" applyFont="1" applyFill="1" applyBorder="1" applyAlignment="1">
      <alignment horizontal="center" vertical="center" wrapText="1" shrinkToFit="1"/>
    </xf>
    <xf numFmtId="3" fontId="25" fillId="64" borderId="23" xfId="269" applyNumberFormat="1" applyFont="1" applyFill="1" applyBorder="1" applyAlignment="1">
      <alignment vertical="center"/>
    </xf>
    <xf numFmtId="3" fontId="25" fillId="64" borderId="44" xfId="269" applyNumberFormat="1" applyFont="1" applyFill="1" applyBorder="1" applyAlignment="1">
      <alignment vertical="center"/>
    </xf>
    <xf numFmtId="3" fontId="25" fillId="64" borderId="24" xfId="269" applyNumberFormat="1" applyFont="1" applyFill="1" applyBorder="1" applyAlignment="1">
      <alignment vertical="center"/>
    </xf>
    <xf numFmtId="3" fontId="25" fillId="64" borderId="43" xfId="269" applyNumberFormat="1" applyFont="1" applyFill="1" applyBorder="1" applyAlignment="1">
      <alignment vertical="center"/>
    </xf>
    <xf numFmtId="3" fontId="20" fillId="65" borderId="70" xfId="269" applyNumberFormat="1" applyFont="1" applyFill="1" applyBorder="1" applyAlignment="1">
      <alignment horizontal="center" vertical="center" wrapText="1"/>
    </xf>
    <xf numFmtId="3" fontId="20" fillId="65" borderId="64" xfId="269" applyNumberFormat="1" applyFont="1" applyFill="1" applyBorder="1" applyAlignment="1">
      <alignment horizontal="center" vertical="center" wrapText="1"/>
    </xf>
    <xf numFmtId="3" fontId="20" fillId="64" borderId="28" xfId="269" applyNumberFormat="1" applyFont="1" applyFill="1" applyBorder="1" applyAlignment="1">
      <alignment horizontal="center" vertical="center" wrapText="1"/>
    </xf>
    <xf numFmtId="3" fontId="20" fillId="64" borderId="39" xfId="269" applyNumberFormat="1" applyFont="1" applyFill="1" applyBorder="1" applyAlignment="1">
      <alignment horizontal="center" vertical="center" wrapText="1"/>
    </xf>
    <xf numFmtId="3" fontId="20" fillId="64" borderId="33" xfId="269" applyNumberFormat="1" applyFont="1" applyFill="1" applyBorder="1" applyAlignment="1">
      <alignment horizontal="center" vertical="center" wrapText="1"/>
    </xf>
    <xf numFmtId="3" fontId="22" fillId="62" borderId="21" xfId="269" applyNumberFormat="1" applyFont="1" applyFill="1" applyBorder="1" applyAlignment="1">
      <alignment horizontal="center" vertical="center" wrapText="1"/>
    </xf>
    <xf numFmtId="3" fontId="22" fillId="62" borderId="29" xfId="269" applyNumberFormat="1" applyFont="1" applyFill="1" applyBorder="1" applyAlignment="1">
      <alignment horizontal="center" vertical="center" wrapText="1"/>
    </xf>
    <xf numFmtId="3" fontId="20" fillId="59" borderId="22" xfId="269" applyNumberFormat="1" applyFont="1" applyFill="1" applyBorder="1" applyAlignment="1">
      <alignment horizontal="center" vertical="center" wrapText="1"/>
    </xf>
    <xf numFmtId="3" fontId="20" fillId="59" borderId="26" xfId="269" applyNumberFormat="1" applyFont="1" applyFill="1" applyBorder="1" applyAlignment="1">
      <alignment horizontal="center" vertical="center" wrapText="1"/>
    </xf>
    <xf numFmtId="3" fontId="20" fillId="64" borderId="59" xfId="269" applyNumberFormat="1" applyFont="1" applyFill="1" applyBorder="1" applyAlignment="1">
      <alignment horizontal="center" vertical="center" wrapText="1"/>
    </xf>
    <xf numFmtId="3" fontId="20" fillId="64" borderId="20" xfId="269" applyNumberFormat="1" applyFont="1" applyFill="1" applyBorder="1" applyAlignment="1">
      <alignment horizontal="center" vertical="center" wrapText="1"/>
    </xf>
    <xf numFmtId="3" fontId="20" fillId="64" borderId="71" xfId="269" applyNumberFormat="1" applyFont="1" applyFill="1" applyBorder="1" applyAlignment="1">
      <alignment horizontal="center" vertical="center" wrapText="1"/>
    </xf>
    <xf numFmtId="3" fontId="20" fillId="64" borderId="23" xfId="269" applyNumberFormat="1" applyFont="1" applyFill="1" applyBorder="1" applyAlignment="1">
      <alignment horizontal="center" vertical="center" wrapText="1"/>
    </xf>
    <xf numFmtId="3" fontId="20" fillId="64" borderId="51" xfId="269" applyNumberFormat="1" applyFont="1" applyFill="1" applyBorder="1" applyAlignment="1">
      <alignment horizontal="center" vertical="center" wrapText="1"/>
    </xf>
    <xf numFmtId="3" fontId="20" fillId="64" borderId="44" xfId="269" applyNumberFormat="1" applyFont="1" applyFill="1" applyBorder="1" applyAlignment="1">
      <alignment horizontal="center" vertical="center" wrapText="1"/>
    </xf>
    <xf numFmtId="3" fontId="20" fillId="64" borderId="56" xfId="269" applyNumberFormat="1" applyFont="1" applyFill="1" applyBorder="1" applyAlignment="1">
      <alignment horizontal="center" vertical="center" wrapText="1"/>
    </xf>
    <xf numFmtId="3" fontId="20" fillId="64" borderId="38" xfId="269" applyNumberFormat="1" applyFont="1" applyFill="1" applyBorder="1" applyAlignment="1">
      <alignment horizontal="center" vertical="center" wrapText="1"/>
    </xf>
    <xf numFmtId="3" fontId="20" fillId="64" borderId="57" xfId="269" applyNumberFormat="1" applyFont="1" applyFill="1" applyBorder="1" applyAlignment="1">
      <alignment horizontal="center" vertical="center" wrapText="1"/>
    </xf>
    <xf numFmtId="3" fontId="20" fillId="64" borderId="53" xfId="269" applyNumberFormat="1" applyFont="1" applyFill="1" applyBorder="1" applyAlignment="1">
      <alignment horizontal="center" vertical="center" wrapText="1"/>
    </xf>
    <xf numFmtId="0" fontId="22" fillId="62" borderId="56" xfId="269" applyNumberFormat="1" applyFont="1" applyFill="1" applyBorder="1" applyAlignment="1">
      <alignment horizontal="center" vertical="center" wrapText="1"/>
    </xf>
    <xf numFmtId="0" fontId="22" fillId="62" borderId="72" xfId="269" applyNumberFormat="1" applyFont="1" applyFill="1" applyBorder="1" applyAlignment="1">
      <alignment horizontal="center" vertical="center" wrapText="1"/>
    </xf>
    <xf numFmtId="0" fontId="22" fillId="62" borderId="38" xfId="269" applyNumberFormat="1" applyFont="1" applyFill="1" applyBorder="1" applyAlignment="1">
      <alignment horizontal="center" vertical="center" wrapText="1"/>
    </xf>
    <xf numFmtId="0" fontId="20" fillId="59" borderId="33" xfId="269" applyNumberFormat="1" applyFont="1" applyFill="1" applyBorder="1" applyAlignment="1">
      <alignment horizontal="center" vertical="center" wrapText="1"/>
    </xf>
    <xf numFmtId="0" fontId="20" fillId="59" borderId="34" xfId="269" applyNumberFormat="1" applyFont="1" applyFill="1" applyBorder="1" applyAlignment="1">
      <alignment horizontal="center" vertical="center" wrapText="1"/>
    </xf>
    <xf numFmtId="0" fontId="20" fillId="59" borderId="29" xfId="269" applyNumberFormat="1" applyFont="1" applyFill="1" applyBorder="1" applyAlignment="1">
      <alignment horizontal="center" vertical="center" wrapText="1"/>
    </xf>
    <xf numFmtId="0" fontId="20" fillId="59" borderId="29" xfId="269" applyNumberFormat="1" applyFont="1" applyFill="1" applyBorder="1" applyAlignment="1">
      <alignment horizontal="center" vertical="center"/>
    </xf>
    <xf numFmtId="0" fontId="22" fillId="63" borderId="25" xfId="269" applyNumberFormat="1" applyFont="1" applyFill="1" applyBorder="1" applyAlignment="1">
      <alignment horizontal="left" vertical="center" wrapText="1"/>
    </xf>
    <xf numFmtId="0" fontId="22" fillId="63" borderId="54" xfId="269" applyNumberFormat="1" applyFont="1" applyFill="1" applyBorder="1" applyAlignment="1">
      <alignment horizontal="left" vertical="center" wrapText="1"/>
    </xf>
    <xf numFmtId="1" fontId="26" fillId="0" borderId="67" xfId="271" applyNumberFormat="1" applyFont="1" applyBorder="1" applyAlignment="1">
      <alignment horizontal="center" vertical="center"/>
    </xf>
    <xf numFmtId="1" fontId="26" fillId="0" borderId="68" xfId="271" applyNumberFormat="1" applyFont="1" applyBorder="1" applyAlignment="1">
      <alignment horizontal="center" vertical="center"/>
    </xf>
    <xf numFmtId="1" fontId="26" fillId="0" borderId="69" xfId="271" applyNumberFormat="1" applyFont="1" applyBorder="1" applyAlignment="1">
      <alignment horizontal="center" vertical="center"/>
    </xf>
    <xf numFmtId="0" fontId="59" fillId="64" borderId="27" xfId="270" applyFont="1" applyFill="1" applyBorder="1" applyAlignment="1">
      <alignment vertical="center" wrapText="1"/>
    </xf>
    <xf numFmtId="0" fontId="59" fillId="64" borderId="34" xfId="270" applyFont="1" applyFill="1" applyBorder="1" applyAlignment="1">
      <alignment vertical="center" wrapText="1"/>
    </xf>
    <xf numFmtId="1" fontId="78" fillId="64" borderId="59" xfId="271" applyNumberFormat="1" applyFont="1" applyFill="1" applyBorder="1" applyAlignment="1">
      <alignment horizontal="center" vertical="center"/>
    </xf>
    <xf numFmtId="1" fontId="78" fillId="64" borderId="19" xfId="271" applyNumberFormat="1" applyFont="1" applyFill="1" applyBorder="1" applyAlignment="1">
      <alignment horizontal="center" vertical="center"/>
    </xf>
    <xf numFmtId="1" fontId="78" fillId="64" borderId="50" xfId="271" applyNumberFormat="1" applyFont="1" applyFill="1" applyBorder="1" applyAlignment="1">
      <alignment horizontal="center" vertical="center"/>
    </xf>
    <xf numFmtId="3" fontId="78" fillId="64" borderId="59" xfId="271" applyNumberFormat="1" applyFont="1" applyFill="1" applyBorder="1" applyAlignment="1">
      <alignment horizontal="center" vertical="center"/>
    </xf>
    <xf numFmtId="3" fontId="78" fillId="64" borderId="60" xfId="271" applyNumberFormat="1" applyFont="1" applyFill="1" applyBorder="1" applyAlignment="1">
      <alignment horizontal="center" vertical="center"/>
    </xf>
    <xf numFmtId="3" fontId="78" fillId="64" borderId="19" xfId="271" applyNumberFormat="1" applyFont="1" applyFill="1" applyBorder="1" applyAlignment="1">
      <alignment horizontal="center" vertical="center"/>
    </xf>
    <xf numFmtId="3" fontId="78" fillId="64" borderId="61" xfId="271" applyNumberFormat="1" applyFont="1" applyFill="1" applyBorder="1" applyAlignment="1">
      <alignment horizontal="center" vertical="center"/>
    </xf>
    <xf numFmtId="3" fontId="78" fillId="64" borderId="50" xfId="271" applyNumberFormat="1" applyFont="1" applyFill="1" applyBorder="1" applyAlignment="1">
      <alignment horizontal="center" vertical="center"/>
    </xf>
    <xf numFmtId="3" fontId="78" fillId="64" borderId="62" xfId="271" applyNumberFormat="1" applyFont="1" applyFill="1" applyBorder="1" applyAlignment="1">
      <alignment horizontal="center" vertical="center"/>
    </xf>
    <xf numFmtId="3" fontId="21" fillId="62" borderId="63" xfId="271" applyNumberFormat="1" applyFont="1" applyFill="1" applyBorder="1" applyAlignment="1">
      <alignment horizontal="center" vertical="center"/>
    </xf>
    <xf numFmtId="3" fontId="21" fillId="62" borderId="70" xfId="271" applyNumberFormat="1" applyFont="1" applyFill="1" applyBorder="1" applyAlignment="1">
      <alignment horizontal="center" vertical="center"/>
    </xf>
    <xf numFmtId="3" fontId="21" fillId="62" borderId="64" xfId="271" applyNumberFormat="1" applyFont="1" applyFill="1" applyBorder="1" applyAlignment="1">
      <alignment horizontal="center" vertical="center"/>
    </xf>
    <xf numFmtId="3" fontId="21" fillId="59" borderId="27" xfId="271" applyNumberFormat="1" applyFont="1" applyFill="1" applyBorder="1" applyAlignment="1">
      <alignment horizontal="center" vertical="center"/>
    </xf>
    <xf numFmtId="3" fontId="21" fillId="59" borderId="33" xfId="271" applyNumberFormat="1" applyFont="1" applyFill="1" applyBorder="1" applyAlignment="1">
      <alignment horizontal="center" vertical="center"/>
    </xf>
    <xf numFmtId="3" fontId="21" fillId="59" borderId="34" xfId="271" applyNumberFormat="1" applyFont="1" applyFill="1" applyBorder="1" applyAlignment="1">
      <alignment horizontal="center" vertical="center"/>
    </xf>
    <xf numFmtId="3" fontId="20" fillId="62" borderId="24" xfId="269" applyNumberFormat="1" applyFont="1" applyFill="1" applyBorder="1" applyAlignment="1">
      <alignment horizontal="center" vertical="center" wrapText="1"/>
    </xf>
    <xf numFmtId="3" fontId="20" fillId="62" borderId="43" xfId="269" applyNumberFormat="1" applyFont="1" applyFill="1" applyBorder="1" applyAlignment="1">
      <alignment horizontal="center" vertical="center" wrapText="1"/>
    </xf>
    <xf numFmtId="0" fontId="79" fillId="64" borderId="41" xfId="269" applyFont="1" applyFill="1" applyBorder="1" applyAlignment="1">
      <alignment horizontal="center" vertical="center"/>
    </xf>
    <xf numFmtId="0" fontId="79" fillId="64" borderId="48" xfId="269" applyFont="1" applyFill="1" applyBorder="1" applyAlignment="1">
      <alignment horizontal="center" vertical="center"/>
    </xf>
    <xf numFmtId="0" fontId="79" fillId="64" borderId="65" xfId="269" applyFont="1" applyFill="1" applyBorder="1" applyAlignment="1">
      <alignment horizontal="center" vertical="center"/>
    </xf>
    <xf numFmtId="3" fontId="25" fillId="64" borderId="63" xfId="269" applyNumberFormat="1" applyFont="1" applyFill="1" applyBorder="1" applyAlignment="1">
      <alignment horizontal="left" vertical="center"/>
    </xf>
    <xf numFmtId="3" fontId="25" fillId="64" borderId="64" xfId="269" applyNumberFormat="1" applyFont="1" applyFill="1" applyBorder="1" applyAlignment="1">
      <alignment horizontal="left" vertical="center"/>
    </xf>
    <xf numFmtId="3" fontId="25" fillId="64" borderId="24" xfId="269" applyNumberFormat="1" applyFont="1" applyFill="1" applyBorder="1" applyAlignment="1">
      <alignment horizontal="left" vertical="center"/>
    </xf>
    <xf numFmtId="3" fontId="25" fillId="64" borderId="36" xfId="269" applyNumberFormat="1" applyFont="1" applyFill="1" applyBorder="1" applyAlignment="1">
      <alignment horizontal="left" vertical="center"/>
    </xf>
    <xf numFmtId="3" fontId="20" fillId="62" borderId="29" xfId="269" applyNumberFormat="1" applyFont="1" applyFill="1" applyBorder="1" applyAlignment="1">
      <alignment horizontal="center" vertical="center"/>
    </xf>
    <xf numFmtId="3" fontId="20" fillId="62" borderId="29" xfId="269" applyNumberFormat="1" applyFont="1" applyFill="1" applyBorder="1" applyAlignment="1">
      <alignment horizontal="center" vertical="center" wrapText="1"/>
    </xf>
    <xf numFmtId="3" fontId="20" fillId="62" borderId="26" xfId="269" applyNumberFormat="1" applyFont="1" applyFill="1" applyBorder="1" applyAlignment="1">
      <alignment horizontal="center" vertical="center" wrapText="1"/>
    </xf>
    <xf numFmtId="0" fontId="22" fillId="63" borderId="24" xfId="269" applyNumberFormat="1" applyFont="1" applyFill="1" applyBorder="1" applyAlignment="1">
      <alignment horizontal="left" vertical="center" wrapText="1"/>
    </xf>
    <xf numFmtId="0" fontId="22" fillId="63" borderId="43" xfId="269" applyNumberFormat="1" applyFont="1" applyFill="1" applyBorder="1" applyAlignment="1">
      <alignment horizontal="left" vertical="center" wrapText="1"/>
    </xf>
    <xf numFmtId="0" fontId="19" fillId="0" borderId="49" xfId="269" applyFont="1" applyBorder="1" applyAlignment="1">
      <alignment horizontal="center" vertical="center" wrapText="1"/>
    </xf>
    <xf numFmtId="1" fontId="21" fillId="64" borderId="41" xfId="271" applyNumberFormat="1" applyFont="1" applyFill="1" applyBorder="1" applyAlignment="1">
      <alignment horizontal="center" vertical="center"/>
    </xf>
    <xf numFmtId="1" fontId="21" fillId="64" borderId="48" xfId="271" applyNumberFormat="1" applyFont="1" applyFill="1" applyBorder="1" applyAlignment="1">
      <alignment horizontal="center" vertical="center"/>
    </xf>
    <xf numFmtId="1" fontId="21" fillId="64" borderId="65" xfId="271" applyNumberFormat="1" applyFont="1" applyFill="1" applyBorder="1" applyAlignment="1">
      <alignment horizontal="center" vertical="center"/>
    </xf>
    <xf numFmtId="3" fontId="21" fillId="64" borderId="59" xfId="271" applyNumberFormat="1" applyFont="1" applyFill="1" applyBorder="1" applyAlignment="1">
      <alignment horizontal="center" vertical="center"/>
    </xf>
    <xf numFmtId="3" fontId="21" fillId="64" borderId="60" xfId="271" applyNumberFormat="1" applyFont="1" applyFill="1" applyBorder="1" applyAlignment="1">
      <alignment horizontal="center" vertical="center"/>
    </xf>
    <xf numFmtId="3" fontId="21" fillId="64" borderId="19" xfId="271" applyNumberFormat="1" applyFont="1" applyFill="1" applyBorder="1" applyAlignment="1">
      <alignment horizontal="center" vertical="center"/>
    </xf>
    <xf numFmtId="3" fontId="21" fillId="64" borderId="61" xfId="271" applyNumberFormat="1" applyFont="1" applyFill="1" applyBorder="1" applyAlignment="1">
      <alignment horizontal="center" vertical="center"/>
    </xf>
    <xf numFmtId="3" fontId="21" fillId="64" borderId="50" xfId="271" applyNumberFormat="1" applyFont="1" applyFill="1" applyBorder="1" applyAlignment="1">
      <alignment horizontal="center" vertical="center"/>
    </xf>
    <xf numFmtId="3" fontId="21" fillId="64" borderId="62" xfId="271" applyNumberFormat="1" applyFont="1" applyFill="1" applyBorder="1" applyAlignment="1">
      <alignment horizontal="center" vertical="center"/>
    </xf>
    <xf numFmtId="3" fontId="21" fillId="47" borderId="27" xfId="271" applyNumberFormat="1" applyFont="1" applyFill="1" applyBorder="1" applyAlignment="1">
      <alignment horizontal="center" vertical="center"/>
    </xf>
    <xf numFmtId="3" fontId="21" fillId="47" borderId="33"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8" borderId="27" xfId="271" applyNumberFormat="1" applyFont="1" applyFill="1" applyBorder="1" applyAlignment="1">
      <alignment horizontal="center" vertical="center"/>
    </xf>
    <xf numFmtId="3" fontId="21" fillId="48" borderId="33"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52" borderId="27" xfId="271" applyNumberFormat="1" applyFont="1" applyFill="1" applyBorder="1" applyAlignment="1">
      <alignment horizontal="center" vertical="center"/>
    </xf>
    <xf numFmtId="3" fontId="21" fillId="52" borderId="33"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8" borderId="27" xfId="271" applyNumberFormat="1" applyFont="1" applyFill="1" applyBorder="1" applyAlignment="1">
      <alignment horizontal="center" vertical="center"/>
    </xf>
    <xf numFmtId="3" fontId="21" fillId="58" borderId="33"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3" borderId="27" xfId="271" applyNumberFormat="1" applyFont="1" applyFill="1" applyBorder="1" applyAlignment="1">
      <alignment horizontal="center" vertical="center"/>
    </xf>
    <xf numFmtId="3" fontId="21" fillId="53" borderId="33"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2" fillId="64" borderId="24" xfId="269" applyNumberFormat="1" applyFont="1" applyFill="1" applyBorder="1" applyAlignment="1">
      <alignment horizontal="left" vertical="center" wrapText="1"/>
    </xf>
    <xf numFmtId="3" fontId="22" fillId="64" borderId="36" xfId="269" applyNumberFormat="1" applyFont="1" applyFill="1" applyBorder="1" applyAlignment="1">
      <alignment horizontal="left" vertical="center" wrapText="1"/>
    </xf>
    <xf numFmtId="3" fontId="22" fillId="64" borderId="24" xfId="269" applyNumberFormat="1" applyFont="1" applyFill="1" applyBorder="1" applyAlignment="1">
      <alignment horizontal="left" vertical="center"/>
    </xf>
    <xf numFmtId="3" fontId="22" fillId="64" borderId="36" xfId="269" applyNumberFormat="1" applyFont="1" applyFill="1" applyBorder="1" applyAlignment="1">
      <alignment horizontal="left" vertical="center"/>
    </xf>
    <xf numFmtId="3" fontId="22" fillId="64" borderId="25" xfId="269" applyNumberFormat="1" applyFont="1" applyFill="1" applyBorder="1" applyAlignment="1">
      <alignment horizontal="left" vertical="center" wrapText="1"/>
    </xf>
    <xf numFmtId="3" fontId="22" fillId="64" borderId="66" xfId="269" applyNumberFormat="1" applyFont="1" applyFill="1" applyBorder="1" applyAlignment="1">
      <alignment horizontal="left" vertical="center" wrapText="1"/>
    </xf>
    <xf numFmtId="0" fontId="83" fillId="0" borderId="67" xfId="269" applyFont="1" applyFill="1" applyBorder="1" applyAlignment="1">
      <alignment horizontal="center" vertical="center"/>
    </xf>
    <xf numFmtId="0" fontId="83" fillId="0" borderId="68" xfId="269" applyFont="1" applyFill="1" applyBorder="1" applyAlignment="1">
      <alignment horizontal="center" vertical="center"/>
    </xf>
    <xf numFmtId="0" fontId="83" fillId="0" borderId="69" xfId="269" applyFont="1" applyFill="1" applyBorder="1" applyAlignment="1">
      <alignment horizontal="center" vertical="center"/>
    </xf>
    <xf numFmtId="0" fontId="20" fillId="59" borderId="35" xfId="269" applyNumberFormat="1" applyFont="1" applyFill="1" applyBorder="1" applyAlignment="1">
      <alignment horizontal="center" vertical="center"/>
    </xf>
    <xf numFmtId="3" fontId="25" fillId="64" borderId="25" xfId="269" applyNumberFormat="1" applyFont="1" applyFill="1" applyBorder="1" applyAlignment="1">
      <alignment vertical="center"/>
    </xf>
    <xf numFmtId="3" fontId="25" fillId="64" borderId="54" xfId="269" applyNumberFormat="1" applyFont="1" applyFill="1" applyBorder="1" applyAlignment="1">
      <alignment vertical="center"/>
    </xf>
    <xf numFmtId="0" fontId="19" fillId="0" borderId="67" xfId="269" applyFont="1" applyBorder="1" applyAlignment="1">
      <alignment horizontal="center"/>
    </xf>
    <xf numFmtId="0" fontId="19" fillId="0" borderId="68" xfId="269" applyFont="1" applyBorder="1" applyAlignment="1">
      <alignment horizontal="center"/>
    </xf>
    <xf numFmtId="0" fontId="19" fillId="0" borderId="69" xfId="269" applyFont="1" applyBorder="1" applyAlignment="1">
      <alignment horizontal="center"/>
    </xf>
    <xf numFmtId="3" fontId="25" fillId="59" borderId="27" xfId="269" applyNumberFormat="1" applyFont="1" applyFill="1" applyBorder="1" applyAlignment="1">
      <alignment horizontal="center" vertical="center"/>
    </xf>
    <xf numFmtId="3" fontId="25" fillId="59" borderId="33" xfId="269" applyNumberFormat="1" applyFont="1" applyFill="1" applyBorder="1" applyAlignment="1">
      <alignment horizontal="center" vertical="center"/>
    </xf>
    <xf numFmtId="3" fontId="25" fillId="59" borderId="34" xfId="269" applyNumberFormat="1" applyFont="1" applyFill="1" applyBorder="1" applyAlignment="1">
      <alignment horizontal="center" vertical="center"/>
    </xf>
    <xf numFmtId="3" fontId="25" fillId="64" borderId="25" xfId="269" applyNumberFormat="1" applyFont="1" applyFill="1" applyBorder="1" applyAlignment="1">
      <alignment horizontal="left" vertical="center"/>
    </xf>
    <xf numFmtId="3" fontId="25" fillId="64" borderId="37" xfId="269" applyNumberFormat="1" applyFont="1" applyFill="1" applyBorder="1" applyAlignment="1">
      <alignment horizontal="left" vertical="center"/>
    </xf>
    <xf numFmtId="3" fontId="20" fillId="62" borderId="35" xfId="269" applyNumberFormat="1" applyFont="1" applyFill="1" applyBorder="1" applyAlignment="1">
      <alignment horizontal="center" vertical="center" wrapText="1"/>
    </xf>
    <xf numFmtId="3" fontId="20" fillId="62" borderId="32" xfId="269" applyNumberFormat="1" applyFont="1" applyFill="1" applyBorder="1" applyAlignment="1">
      <alignment horizontal="center" vertical="center" wrapText="1"/>
    </xf>
    <xf numFmtId="3" fontId="20" fillId="59" borderId="21"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wrapText="1"/>
    </xf>
    <xf numFmtId="3" fontId="20" fillId="59" borderId="29" xfId="269" applyNumberFormat="1" applyFont="1" applyFill="1" applyBorder="1" applyAlignment="1">
      <alignment horizontal="center" vertical="center"/>
    </xf>
    <xf numFmtId="3" fontId="20" fillId="59" borderId="29" xfId="269" applyNumberFormat="1" applyFont="1" applyFill="1" applyBorder="1" applyAlignment="1">
      <alignment horizontal="center" vertical="center" wrapText="1" shrinkToFit="1"/>
    </xf>
    <xf numFmtId="3" fontId="20" fillId="59" borderId="26" xfId="269" applyNumberFormat="1" applyFont="1" applyFill="1" applyBorder="1" applyAlignment="1">
      <alignment horizontal="center" vertical="center" wrapText="1" shrinkToFit="1"/>
    </xf>
    <xf numFmtId="0" fontId="21" fillId="63" borderId="27" xfId="271" applyNumberFormat="1" applyFont="1" applyFill="1" applyBorder="1" applyAlignment="1">
      <alignment horizontal="center" vertical="center" wrapText="1"/>
    </xf>
    <xf numFmtId="0" fontId="21" fillId="63" borderId="33" xfId="271" applyNumberFormat="1" applyFont="1" applyFill="1" applyBorder="1" applyAlignment="1">
      <alignment horizontal="center" vertical="center" wrapText="1"/>
    </xf>
    <xf numFmtId="0" fontId="21" fillId="63" borderId="21" xfId="271" applyNumberFormat="1" applyFont="1" applyFill="1" applyBorder="1" applyAlignment="1">
      <alignment horizontal="center" vertical="center" wrapText="1"/>
    </xf>
    <xf numFmtId="0" fontId="21" fillId="63" borderId="29" xfId="271" applyNumberFormat="1" applyFont="1" applyFill="1" applyBorder="1" applyAlignment="1">
      <alignment horizontal="center" vertical="center" wrapText="1"/>
    </xf>
    <xf numFmtId="0" fontId="22" fillId="0" borderId="30" xfId="268" applyFont="1" applyBorder="1" applyAlignment="1">
      <alignment horizontal="center" vertical="center" wrapText="1"/>
    </xf>
    <xf numFmtId="0" fontId="22" fillId="0" borderId="46" xfId="268" applyFont="1" applyBorder="1" applyAlignment="1">
      <alignment horizontal="center" vertical="center" wrapText="1"/>
    </xf>
    <xf numFmtId="0" fontId="22" fillId="0" borderId="36" xfId="268" applyFont="1" applyBorder="1" applyAlignment="1">
      <alignment horizontal="center" vertical="center" wrapText="1"/>
    </xf>
    <xf numFmtId="0" fontId="90" fillId="0" borderId="31" xfId="317" applyBorder="1" applyAlignment="1" applyProtection="1">
      <alignment horizontal="center" vertical="center" wrapText="1"/>
    </xf>
    <xf numFmtId="0" fontId="22" fillId="0" borderId="47" xfId="268" applyFont="1" applyBorder="1" applyAlignment="1">
      <alignment horizontal="center" vertical="center" wrapText="1"/>
    </xf>
    <xf numFmtId="0" fontId="22" fillId="0" borderId="37" xfId="268" applyFont="1" applyBorder="1" applyAlignment="1">
      <alignment horizontal="center" vertical="center" wrapText="1"/>
    </xf>
    <xf numFmtId="0" fontId="59" fillId="64" borderId="21" xfId="270" applyFont="1" applyFill="1" applyBorder="1" applyAlignment="1">
      <alignment vertical="center" wrapText="1"/>
    </xf>
    <xf numFmtId="0" fontId="59" fillId="64" borderId="35" xfId="270" applyFont="1" applyFill="1" applyBorder="1" applyAlignment="1">
      <alignment vertical="center" wrapText="1"/>
    </xf>
    <xf numFmtId="2" fontId="59" fillId="64" borderId="21" xfId="270" applyNumberFormat="1" applyFont="1" applyFill="1" applyBorder="1" applyAlignment="1">
      <alignment vertical="center" textRotation="90" wrapText="1"/>
    </xf>
    <xf numFmtId="2" fontId="59" fillId="64" borderId="22" xfId="270" applyNumberFormat="1" applyFont="1" applyFill="1" applyBorder="1" applyAlignment="1">
      <alignment vertical="center" textRotation="90" wrapText="1"/>
    </xf>
    <xf numFmtId="0" fontId="25" fillId="0" borderId="63" xfId="268" applyFont="1" applyBorder="1" applyAlignment="1">
      <alignment horizontal="center" vertical="center"/>
    </xf>
    <xf numFmtId="0" fontId="25" fillId="0" borderId="70" xfId="268" applyFont="1" applyBorder="1" applyAlignment="1">
      <alignment horizontal="center" vertical="center"/>
    </xf>
    <xf numFmtId="0" fontId="25" fillId="0" borderId="64" xfId="268" applyFont="1" applyBorder="1" applyAlignment="1">
      <alignment horizontal="center" vertical="center"/>
    </xf>
    <xf numFmtId="0" fontId="79" fillId="64" borderId="59" xfId="269" applyFont="1" applyFill="1" applyBorder="1" applyAlignment="1">
      <alignment horizontal="center" vertical="center"/>
    </xf>
    <xf numFmtId="0" fontId="79" fillId="64" borderId="19" xfId="269" applyFont="1" applyFill="1" applyBorder="1" applyAlignment="1">
      <alignment horizontal="center" vertical="center"/>
    </xf>
    <xf numFmtId="0" fontId="79" fillId="64" borderId="50" xfId="269" applyFont="1" applyFill="1" applyBorder="1" applyAlignment="1">
      <alignment horizontal="center" vertical="center"/>
    </xf>
    <xf numFmtId="3" fontId="81" fillId="64" borderId="63" xfId="252" applyNumberFormat="1" applyFont="1" applyFill="1" applyBorder="1" applyAlignment="1">
      <alignment horizontal="center" vertical="center" wrapText="1"/>
    </xf>
    <xf numFmtId="3" fontId="81" fillId="64" borderId="39" xfId="252" applyNumberFormat="1" applyFont="1" applyFill="1" applyBorder="1" applyAlignment="1">
      <alignment horizontal="center" vertical="center" wrapText="1"/>
    </xf>
    <xf numFmtId="3" fontId="81" fillId="64" borderId="25" xfId="252" applyNumberFormat="1" applyFont="1" applyFill="1" applyBorder="1" applyAlignment="1">
      <alignment horizontal="center" vertical="center" wrapText="1"/>
    </xf>
    <xf numFmtId="3" fontId="81" fillId="64" borderId="54" xfId="252" applyNumberFormat="1" applyFont="1" applyFill="1" applyBorder="1" applyAlignment="1">
      <alignment horizontal="center" vertical="center" wrapText="1"/>
    </xf>
    <xf numFmtId="3" fontId="25" fillId="62" borderId="28" xfId="269" applyNumberFormat="1" applyFont="1" applyFill="1" applyBorder="1" applyAlignment="1">
      <alignment horizontal="center" vertical="center"/>
    </xf>
    <xf numFmtId="3" fontId="25" fillId="62" borderId="70" xfId="269" applyNumberFormat="1" applyFont="1" applyFill="1" applyBorder="1" applyAlignment="1">
      <alignment horizontal="center" vertical="center"/>
    </xf>
    <xf numFmtId="3" fontId="25" fillId="62" borderId="64" xfId="269" applyNumberFormat="1" applyFont="1" applyFill="1" applyBorder="1" applyAlignment="1">
      <alignment horizontal="center" vertical="center"/>
    </xf>
    <xf numFmtId="3" fontId="21" fillId="63" borderId="27" xfId="271" applyNumberFormat="1" applyFont="1" applyFill="1" applyBorder="1" applyAlignment="1">
      <alignment horizontal="center" vertical="center"/>
    </xf>
    <xf numFmtId="3" fontId="21" fillId="63" borderId="33" xfId="271" applyNumberFormat="1" applyFont="1" applyFill="1" applyBorder="1" applyAlignment="1">
      <alignment horizontal="center" vertical="center"/>
    </xf>
    <xf numFmtId="3" fontId="21" fillId="63" borderId="21" xfId="271" applyNumberFormat="1" applyFont="1" applyFill="1" applyBorder="1" applyAlignment="1">
      <alignment horizontal="center" vertical="center"/>
    </xf>
    <xf numFmtId="3" fontId="21" fillId="63" borderId="29" xfId="271" applyNumberFormat="1" applyFont="1" applyFill="1" applyBorder="1" applyAlignment="1">
      <alignment horizontal="center" vertical="center"/>
    </xf>
    <xf numFmtId="3" fontId="22" fillId="62" borderId="33" xfId="269" applyNumberFormat="1" applyFont="1" applyFill="1" applyBorder="1" applyAlignment="1">
      <alignment horizontal="center" vertical="center" wrapText="1"/>
    </xf>
    <xf numFmtId="3" fontId="20" fillId="59" borderId="33" xfId="269" applyNumberFormat="1" applyFont="1" applyFill="1" applyBorder="1" applyAlignment="1">
      <alignment horizontal="center" vertical="center" wrapText="1"/>
    </xf>
    <xf numFmtId="3" fontId="20" fillId="59" borderId="34" xfId="269" applyNumberFormat="1" applyFont="1" applyFill="1" applyBorder="1" applyAlignment="1">
      <alignment horizontal="center" vertical="center" wrapText="1"/>
    </xf>
    <xf numFmtId="3" fontId="21" fillId="63" borderId="25" xfId="271" applyNumberFormat="1" applyFont="1" applyFill="1" applyBorder="1" applyAlignment="1">
      <alignment horizontal="left" vertical="center" wrapText="1"/>
    </xf>
    <xf numFmtId="3" fontId="21" fillId="63" borderId="54" xfId="271" applyNumberFormat="1" applyFont="1" applyFill="1" applyBorder="1" applyAlignment="1">
      <alignment horizontal="left" vertical="center" wrapText="1"/>
    </xf>
    <xf numFmtId="4" fontId="106" fillId="0" borderId="29" xfId="0" applyNumberFormat="1" applyFont="1" applyBorder="1" applyAlignment="1">
      <alignment horizontal="center" vertical="center" wrapText="1" readingOrder="1"/>
    </xf>
    <xf numFmtId="0" fontId="62" fillId="0" borderId="29" xfId="270" applyFont="1" applyBorder="1" applyAlignment="1">
      <alignment horizontal="center" vertical="center" wrapText="1"/>
    </xf>
    <xf numFmtId="0" fontId="62" fillId="0" borderId="29" xfId="270" applyFont="1" applyBorder="1" applyAlignment="1">
      <alignment horizontal="left" vertical="center" wrapText="1"/>
    </xf>
    <xf numFmtId="0" fontId="116" fillId="0" borderId="29" xfId="0" applyFont="1" applyBorder="1" applyAlignment="1">
      <alignment horizontal="left" wrapText="1"/>
    </xf>
    <xf numFmtId="174" fontId="87" fillId="56" borderId="29" xfId="270" applyNumberFormat="1" applyFont="1" applyFill="1" applyBorder="1" applyAlignment="1">
      <alignment horizontal="center" vertical="center" wrapText="1"/>
    </xf>
    <xf numFmtId="4" fontId="125" fillId="56" borderId="29" xfId="270" applyNumberFormat="1" applyFont="1" applyFill="1" applyBorder="1" applyAlignment="1">
      <alignment horizontal="center" vertical="center" wrapText="1"/>
    </xf>
    <xf numFmtId="0" fontId="63" fillId="0" borderId="29" xfId="270" applyFont="1" applyBorder="1" applyAlignment="1">
      <alignment horizontal="left" vertical="center" wrapText="1"/>
    </xf>
    <xf numFmtId="0" fontId="109" fillId="0" borderId="29" xfId="0" applyFont="1" applyBorder="1" applyAlignment="1">
      <alignment horizontal="left" vertical="center" wrapText="1"/>
    </xf>
    <xf numFmtId="0" fontId="109" fillId="0" borderId="29" xfId="0" applyFont="1" applyBorder="1" applyAlignment="1">
      <alignment horizontal="left" vertical="center"/>
    </xf>
    <xf numFmtId="0" fontId="52" fillId="56" borderId="30" xfId="270" applyFont="1" applyFill="1" applyBorder="1" applyAlignment="1">
      <alignment horizontal="center" vertical="center" wrapText="1"/>
    </xf>
    <xf numFmtId="166" fontId="108" fillId="0" borderId="29" xfId="0" applyNumberFormat="1" applyFont="1" applyBorder="1" applyAlignment="1">
      <alignment horizontal="center" vertical="center" wrapText="1"/>
    </xf>
    <xf numFmtId="0" fontId="62" fillId="0" borderId="42" xfId="270" applyFont="1" applyBorder="1" applyAlignment="1">
      <alignment horizontal="center" vertical="center" wrapText="1"/>
    </xf>
    <xf numFmtId="0" fontId="68" fillId="0" borderId="72" xfId="270" applyFont="1" applyBorder="1" applyAlignment="1">
      <alignment horizontal="center" vertical="center" wrapText="1"/>
    </xf>
    <xf numFmtId="0" fontId="68" fillId="0" borderId="38" xfId="270" applyFont="1" applyBorder="1" applyAlignment="1">
      <alignment horizontal="center" vertical="center" wrapText="1"/>
    </xf>
    <xf numFmtId="0" fontId="51" fillId="0" borderId="0" xfId="270" applyFont="1" applyBorder="1" applyAlignment="1">
      <alignment horizontal="center" vertical="center"/>
    </xf>
    <xf numFmtId="0" fontId="29" fillId="50" borderId="27" xfId="270" applyFont="1" applyFill="1" applyBorder="1" applyAlignment="1">
      <alignment horizontal="center" vertical="center" wrapText="1"/>
    </xf>
    <xf numFmtId="0" fontId="29" fillId="50" borderId="22" xfId="270" applyFont="1" applyFill="1" applyBorder="1" applyAlignment="1">
      <alignment horizontal="center" vertical="center"/>
    </xf>
    <xf numFmtId="0" fontId="29" fillId="50" borderId="33" xfId="270" applyFont="1" applyFill="1" applyBorder="1" applyAlignment="1">
      <alignment horizontal="center" vertical="center"/>
    </xf>
    <xf numFmtId="0" fontId="29" fillId="50" borderId="26" xfId="270" applyFont="1" applyFill="1" applyBorder="1" applyAlignment="1">
      <alignment horizontal="center" vertical="center"/>
    </xf>
    <xf numFmtId="0" fontId="29" fillId="50" borderId="33" xfId="270" applyFont="1" applyFill="1" applyBorder="1" applyAlignment="1">
      <alignment horizontal="center" vertical="center" wrapText="1"/>
    </xf>
    <xf numFmtId="0" fontId="29" fillId="50" borderId="26" xfId="270" applyFont="1" applyFill="1" applyBorder="1" applyAlignment="1">
      <alignment horizontal="center" vertical="center" wrapText="1"/>
    </xf>
    <xf numFmtId="0" fontId="29" fillId="50" borderId="34" xfId="270" applyFont="1" applyFill="1" applyBorder="1" applyAlignment="1">
      <alignment horizontal="center" vertical="center" wrapText="1"/>
    </xf>
    <xf numFmtId="0" fontId="29" fillId="50" borderId="32" xfId="270" applyFont="1" applyFill="1" applyBorder="1" applyAlignment="1">
      <alignment horizontal="center" vertical="center" wrapText="1"/>
    </xf>
    <xf numFmtId="0" fontId="29" fillId="57" borderId="27" xfId="270" applyFont="1" applyFill="1" applyBorder="1" applyAlignment="1">
      <alignment horizontal="center" vertical="center" wrapText="1"/>
    </xf>
    <xf numFmtId="0" fontId="29" fillId="57" borderId="34" xfId="270" applyFont="1" applyFill="1" applyBorder="1" applyAlignment="1">
      <alignment horizontal="center" vertical="center" wrapText="1"/>
    </xf>
    <xf numFmtId="2" fontId="29" fillId="51" borderId="27" xfId="316" applyNumberFormat="1" applyFont="1" applyFill="1" applyBorder="1" applyAlignment="1">
      <alignment horizontal="center" vertical="center"/>
    </xf>
    <xf numFmtId="2" fontId="29" fillId="51" borderId="33" xfId="316" applyNumberFormat="1" applyFont="1" applyFill="1" applyBorder="1" applyAlignment="1">
      <alignment horizontal="center" vertical="center"/>
    </xf>
    <xf numFmtId="2" fontId="29" fillId="51" borderId="34" xfId="316" applyNumberFormat="1" applyFont="1" applyFill="1" applyBorder="1" applyAlignment="1">
      <alignment horizontal="center" vertical="center"/>
    </xf>
    <xf numFmtId="3" fontId="29" fillId="50" borderId="33" xfId="270" applyNumberFormat="1" applyFont="1" applyFill="1" applyBorder="1" applyAlignment="1">
      <alignment horizontal="center" vertical="center" textRotation="90" wrapText="1"/>
    </xf>
    <xf numFmtId="3" fontId="29" fillId="50" borderId="26" xfId="270" applyNumberFormat="1" applyFont="1" applyFill="1" applyBorder="1" applyAlignment="1">
      <alignment horizontal="center" vertical="center" textRotation="90" wrapText="1"/>
    </xf>
    <xf numFmtId="4" fontId="105" fillId="0" borderId="42" xfId="0" applyNumberFormat="1" applyFont="1" applyBorder="1" applyAlignment="1">
      <alignment horizontal="center" vertical="center" wrapText="1" readingOrder="1"/>
    </xf>
    <xf numFmtId="4" fontId="105" fillId="0" borderId="72" xfId="0" applyNumberFormat="1" applyFont="1" applyBorder="1" applyAlignment="1">
      <alignment horizontal="center" vertical="center" wrapText="1" readingOrder="1"/>
    </xf>
    <xf numFmtId="4" fontId="105" fillId="0" borderId="38" xfId="0" applyNumberFormat="1" applyFont="1" applyBorder="1" applyAlignment="1">
      <alignment horizontal="center" vertical="center" wrapText="1" readingOrder="1"/>
    </xf>
    <xf numFmtId="4" fontId="105" fillId="56" borderId="29" xfId="270" applyNumberFormat="1" applyFont="1" applyFill="1" applyBorder="1" applyAlignment="1">
      <alignment horizontal="center" vertical="center" wrapText="1"/>
    </xf>
    <xf numFmtId="0" fontId="114" fillId="0" borderId="29" xfId="270" applyFont="1" applyBorder="1" applyAlignment="1">
      <alignment horizontal="center" vertical="center" wrapText="1"/>
    </xf>
    <xf numFmtId="0" fontId="117" fillId="0" borderId="29" xfId="270" applyFont="1" applyBorder="1" applyAlignment="1">
      <alignment horizontal="center" vertical="center" wrapText="1"/>
    </xf>
    <xf numFmtId="4" fontId="119" fillId="56" borderId="29" xfId="270" applyNumberFormat="1" applyFont="1" applyFill="1" applyBorder="1" applyAlignment="1">
      <alignment horizontal="center" vertical="center" wrapText="1"/>
    </xf>
    <xf numFmtId="0" fontId="117" fillId="0" borderId="30" xfId="270" applyFont="1" applyBorder="1" applyAlignment="1">
      <alignment horizontal="center" vertical="center" wrapText="1"/>
    </xf>
    <xf numFmtId="4" fontId="119" fillId="56" borderId="42" xfId="270" applyNumberFormat="1" applyFont="1" applyFill="1" applyBorder="1" applyAlignment="1">
      <alignment horizontal="center" vertical="center" wrapText="1"/>
    </xf>
    <xf numFmtId="4" fontId="119" fillId="56" borderId="72" xfId="270" applyNumberFormat="1" applyFont="1" applyFill="1" applyBorder="1" applyAlignment="1">
      <alignment horizontal="center" vertical="center" wrapText="1"/>
    </xf>
    <xf numFmtId="4" fontId="119" fillId="56" borderId="38" xfId="270" applyNumberFormat="1" applyFont="1" applyFill="1" applyBorder="1" applyAlignment="1">
      <alignment horizontal="center" vertical="center" wrapText="1"/>
    </xf>
    <xf numFmtId="0" fontId="114" fillId="0" borderId="84" xfId="270" applyFont="1" applyBorder="1" applyAlignment="1">
      <alignment horizontal="center" vertical="center" wrapText="1"/>
    </xf>
    <xf numFmtId="0" fontId="68" fillId="0" borderId="0" xfId="270" applyFont="1" applyAlignment="1">
      <alignment horizontal="center" vertical="center" wrapText="1"/>
    </xf>
    <xf numFmtId="4" fontId="105" fillId="0" borderId="29" xfId="0" applyNumberFormat="1" applyFont="1" applyBorder="1" applyAlignment="1">
      <alignment horizontal="center" vertical="center" wrapText="1" readingOrder="1"/>
    </xf>
    <xf numFmtId="4" fontId="105" fillId="56" borderId="29" xfId="257" applyNumberFormat="1" applyFont="1" applyFill="1" applyBorder="1" applyAlignment="1">
      <alignment horizontal="center" vertical="center"/>
    </xf>
    <xf numFmtId="4" fontId="120" fillId="0" borderId="42" xfId="0" applyNumberFormat="1" applyFont="1" applyBorder="1" applyAlignment="1">
      <alignment horizontal="center" vertical="center"/>
    </xf>
    <xf numFmtId="0" fontId="120" fillId="0" borderId="38" xfId="0" applyFont="1" applyBorder="1" applyAlignment="1">
      <alignment horizontal="center" vertical="center"/>
    </xf>
    <xf numFmtId="4" fontId="105" fillId="56" borderId="42" xfId="270" applyNumberFormat="1" applyFont="1" applyFill="1" applyBorder="1" applyAlignment="1">
      <alignment horizontal="center" vertical="center" wrapText="1"/>
    </xf>
    <xf numFmtId="4" fontId="105" fillId="56" borderId="38" xfId="270" applyNumberFormat="1" applyFont="1" applyFill="1" applyBorder="1" applyAlignment="1">
      <alignment horizontal="center" vertical="center" wrapText="1"/>
    </xf>
    <xf numFmtId="0" fontId="120" fillId="0" borderId="72" xfId="0" applyFont="1" applyBorder="1" applyAlignment="1">
      <alignment horizontal="center" vertical="center"/>
    </xf>
    <xf numFmtId="4" fontId="105" fillId="56" borderId="72" xfId="270" applyNumberFormat="1" applyFont="1" applyFill="1" applyBorder="1" applyAlignment="1">
      <alignment horizontal="center" vertical="center" wrapText="1"/>
    </xf>
    <xf numFmtId="4" fontId="105" fillId="56" borderId="29" xfId="0" applyNumberFormat="1" applyFont="1" applyFill="1" applyBorder="1" applyAlignment="1">
      <alignment horizontal="center" vertical="center" wrapText="1" shrinkToFit="1"/>
    </xf>
    <xf numFmtId="176" fontId="105" fillId="56" borderId="29" xfId="0" applyNumberFormat="1" applyFont="1" applyFill="1" applyBorder="1" applyAlignment="1">
      <alignment horizontal="center" vertical="center" wrapText="1" shrinkToFit="1"/>
    </xf>
    <xf numFmtId="4" fontId="28" fillId="53" borderId="33" xfId="270" applyNumberFormat="1" applyFont="1" applyFill="1" applyBorder="1" applyAlignment="1">
      <alignment horizontal="center" vertical="center" wrapText="1"/>
    </xf>
    <xf numFmtId="4" fontId="28" fillId="53" borderId="34" xfId="270" applyNumberFormat="1" applyFont="1" applyFill="1" applyBorder="1" applyAlignment="1">
      <alignment horizontal="center" vertical="center" wrapText="1"/>
    </xf>
    <xf numFmtId="0" fontId="91" fillId="0" borderId="49" xfId="270" applyFont="1" applyBorder="1" applyAlignment="1">
      <alignment horizontal="center" vertical="center"/>
    </xf>
    <xf numFmtId="0" fontId="69" fillId="50" borderId="33" xfId="270" applyFont="1" applyFill="1" applyBorder="1" applyAlignment="1">
      <alignment horizontal="center" vertical="center"/>
    </xf>
    <xf numFmtId="0" fontId="69" fillId="50" borderId="42" xfId="270" applyFont="1" applyFill="1" applyBorder="1" applyAlignment="1">
      <alignment horizontal="center" vertical="center"/>
    </xf>
    <xf numFmtId="0" fontId="27" fillId="50" borderId="33" xfId="270" applyFont="1" applyFill="1" applyBorder="1" applyAlignment="1">
      <alignment horizontal="center" vertical="center"/>
    </xf>
    <xf numFmtId="0" fontId="27" fillId="50" borderId="42" xfId="270" applyFont="1" applyFill="1" applyBorder="1" applyAlignment="1">
      <alignment horizontal="center" vertical="center"/>
    </xf>
    <xf numFmtId="0" fontId="27" fillId="50" borderId="33" xfId="270" applyFont="1" applyFill="1" applyBorder="1" applyAlignment="1">
      <alignment horizontal="center" vertical="center" textRotation="90" wrapText="1"/>
    </xf>
    <xf numFmtId="0" fontId="27" fillId="50" borderId="42" xfId="270" applyFont="1" applyFill="1" applyBorder="1" applyAlignment="1">
      <alignment horizontal="center" vertical="center" textRotation="90" wrapText="1"/>
    </xf>
    <xf numFmtId="3" fontId="52" fillId="50" borderId="33" xfId="270" applyNumberFormat="1" applyFont="1" applyFill="1" applyBorder="1" applyAlignment="1">
      <alignment horizontal="center" vertical="center" textRotation="90" wrapText="1"/>
    </xf>
    <xf numFmtId="3" fontId="52" fillId="50" borderId="42" xfId="270" applyNumberFormat="1" applyFont="1" applyFill="1" applyBorder="1" applyAlignment="1">
      <alignment horizontal="center" vertical="center" textRotation="90" wrapText="1"/>
    </xf>
    <xf numFmtId="0" fontId="28" fillId="50" borderId="33" xfId="270" applyFont="1" applyFill="1" applyBorder="1" applyAlignment="1">
      <alignment horizontal="center" vertical="center" wrapText="1"/>
    </xf>
    <xf numFmtId="0" fontId="28" fillId="50" borderId="42" xfId="270" applyFont="1" applyFill="1" applyBorder="1" applyAlignment="1">
      <alignment horizontal="center" vertical="center" wrapText="1"/>
    </xf>
    <xf numFmtId="0" fontId="28" fillId="50" borderId="28" xfId="270" applyFont="1" applyFill="1" applyBorder="1" applyAlignment="1">
      <alignment horizontal="center" vertical="center" wrapText="1"/>
    </xf>
    <xf numFmtId="0" fontId="28" fillId="50" borderId="45" xfId="270" applyFont="1" applyFill="1" applyBorder="1" applyAlignment="1">
      <alignment horizontal="center" vertical="center" wrapText="1"/>
    </xf>
    <xf numFmtId="0" fontId="28" fillId="57" borderId="86" xfId="270" applyFont="1" applyFill="1" applyBorder="1" applyAlignment="1">
      <alignment horizontal="center" vertical="center" wrapText="1"/>
    </xf>
    <xf numFmtId="0" fontId="28" fillId="57" borderId="57" xfId="270" applyFont="1" applyFill="1" applyBorder="1" applyAlignment="1">
      <alignment horizontal="center" vertical="center" wrapText="1"/>
    </xf>
    <xf numFmtId="2" fontId="27" fillId="51" borderId="27" xfId="316" applyNumberFormat="1" applyFont="1" applyFill="1" applyBorder="1" applyAlignment="1">
      <alignment horizontal="center" vertical="center"/>
    </xf>
    <xf numFmtId="2" fontId="27" fillId="51" borderId="33" xfId="316" applyNumberFormat="1" applyFont="1" applyFill="1" applyBorder="1" applyAlignment="1">
      <alignment horizontal="center" vertical="center"/>
    </xf>
    <xf numFmtId="2" fontId="27" fillId="51" borderId="34" xfId="316" applyNumberFormat="1" applyFont="1" applyFill="1" applyBorder="1" applyAlignment="1">
      <alignment horizontal="center" vertical="center"/>
    </xf>
    <xf numFmtId="0" fontId="129" fillId="0" borderId="29" xfId="270" applyFont="1" applyBorder="1" applyAlignment="1">
      <alignment horizontal="left" vertical="center" wrapText="1"/>
    </xf>
    <xf numFmtId="0" fontId="95" fillId="0" borderId="77" xfId="270" applyFont="1" applyBorder="1" applyAlignment="1">
      <alignment horizontal="center" vertical="center" wrapText="1"/>
    </xf>
    <xf numFmtId="0" fontId="68" fillId="0" borderId="29" xfId="270" applyFont="1" applyBorder="1" applyAlignment="1">
      <alignment horizontal="center" vertical="center" wrapText="1"/>
    </xf>
    <xf numFmtId="0" fontId="30" fillId="56" borderId="0" xfId="270" applyFont="1" applyFill="1" applyBorder="1" applyAlignment="1">
      <alignment horizontal="center" vertical="center" wrapText="1"/>
    </xf>
    <xf numFmtId="0" fontId="62" fillId="56" borderId="0" xfId="270" applyFont="1" applyFill="1" applyBorder="1" applyAlignment="1">
      <alignment horizontal="center" vertical="center" wrapText="1"/>
    </xf>
    <xf numFmtId="0" fontId="62" fillId="0" borderId="0" xfId="270" applyFont="1" applyAlignment="1">
      <alignment horizontal="center" vertical="center" wrapText="1"/>
    </xf>
    <xf numFmtId="0" fontId="68" fillId="0" borderId="51" xfId="270" applyFont="1" applyBorder="1" applyAlignment="1">
      <alignment horizontal="center" vertical="center" wrapText="1"/>
    </xf>
    <xf numFmtId="0" fontId="63" fillId="0" borderId="0" xfId="270" applyFont="1" applyAlignment="1">
      <alignment horizontal="left" vertical="center" wrapText="1"/>
    </xf>
    <xf numFmtId="0" fontId="75" fillId="0" borderId="0" xfId="270" applyFont="1" applyAlignment="1">
      <alignment horizontal="left" vertical="center" wrapText="1"/>
    </xf>
    <xf numFmtId="0" fontId="51" fillId="0" borderId="0" xfId="270" applyFont="1" applyAlignment="1">
      <alignment horizontal="center" vertical="center"/>
    </xf>
    <xf numFmtId="0" fontId="28" fillId="50" borderId="27" xfId="270" applyFont="1" applyFill="1" applyBorder="1" applyAlignment="1">
      <alignment horizontal="center" vertical="center" wrapText="1"/>
    </xf>
    <xf numFmtId="0" fontId="28" fillId="50" borderId="22" xfId="270" applyFont="1" applyFill="1" applyBorder="1" applyAlignment="1">
      <alignment horizontal="center" vertical="center"/>
    </xf>
    <xf numFmtId="0" fontId="28" fillId="50" borderId="33" xfId="270" applyFont="1" applyFill="1" applyBorder="1" applyAlignment="1">
      <alignment horizontal="center" vertical="center"/>
    </xf>
    <xf numFmtId="0" fontId="28" fillId="50" borderId="26" xfId="270" applyFont="1" applyFill="1" applyBorder="1" applyAlignment="1">
      <alignment horizontal="center" vertical="center"/>
    </xf>
    <xf numFmtId="0" fontId="28" fillId="50" borderId="26" xfId="270" applyFont="1" applyFill="1" applyBorder="1" applyAlignment="1">
      <alignment horizontal="center" vertical="center" wrapText="1"/>
    </xf>
    <xf numFmtId="0" fontId="28" fillId="50" borderId="34" xfId="270" applyFont="1" applyFill="1" applyBorder="1" applyAlignment="1">
      <alignment horizontal="center" vertical="center" wrapText="1"/>
    </xf>
    <xf numFmtId="0" fontId="28" fillId="50" borderId="74" xfId="270" applyFont="1" applyFill="1" applyBorder="1" applyAlignment="1">
      <alignment horizontal="center" vertical="center" wrapText="1"/>
    </xf>
    <xf numFmtId="0" fontId="28" fillId="52" borderId="27" xfId="270" applyFont="1" applyFill="1" applyBorder="1" applyAlignment="1">
      <alignment horizontal="center" vertical="center" wrapText="1"/>
    </xf>
    <xf numFmtId="0" fontId="28" fillId="52" borderId="73" xfId="270" applyFont="1" applyFill="1" applyBorder="1" applyAlignment="1">
      <alignment horizontal="center" vertical="center" wrapText="1"/>
    </xf>
    <xf numFmtId="0" fontId="28" fillId="52" borderId="33" xfId="270" applyFont="1" applyFill="1" applyBorder="1" applyAlignment="1">
      <alignment horizontal="center" vertical="center" wrapText="1"/>
    </xf>
    <xf numFmtId="0" fontId="28" fillId="52" borderId="42" xfId="270" applyFont="1" applyFill="1" applyBorder="1" applyAlignment="1">
      <alignment horizontal="center" vertical="center" wrapText="1"/>
    </xf>
    <xf numFmtId="0" fontId="30" fillId="0" borderId="19" xfId="270" applyFont="1" applyBorder="1" applyAlignment="1">
      <alignment horizontal="center" vertical="center" wrapText="1"/>
    </xf>
    <xf numFmtId="0" fontId="30" fillId="0" borderId="0" xfId="270" applyFont="1" applyAlignment="1">
      <alignment horizontal="center" vertical="center" wrapText="1"/>
    </xf>
    <xf numFmtId="3" fontId="28" fillId="50" borderId="33" xfId="270" applyNumberFormat="1" applyFont="1" applyFill="1" applyBorder="1" applyAlignment="1">
      <alignment horizontal="center" vertical="center" textRotation="90" wrapText="1"/>
    </xf>
    <xf numFmtId="3" fontId="28" fillId="50" borderId="26" xfId="270" applyNumberFormat="1" applyFont="1" applyFill="1" applyBorder="1" applyAlignment="1">
      <alignment horizontal="center" vertical="center" textRotation="90" wrapText="1"/>
    </xf>
    <xf numFmtId="2" fontId="28" fillId="52" borderId="33" xfId="270" applyNumberFormat="1" applyFont="1" applyFill="1" applyBorder="1" applyAlignment="1">
      <alignment horizontal="center" vertical="center" wrapText="1"/>
    </xf>
    <xf numFmtId="2" fontId="28" fillId="52" borderId="34" xfId="270" applyNumberFormat="1" applyFont="1" applyFill="1" applyBorder="1" applyAlignment="1">
      <alignment horizontal="center" vertical="center" wrapText="1"/>
    </xf>
    <xf numFmtId="0" fontId="28" fillId="57" borderId="27" xfId="270" applyFont="1" applyFill="1" applyBorder="1" applyAlignment="1">
      <alignment horizontal="center" vertical="center" wrapText="1"/>
    </xf>
    <xf numFmtId="0" fontId="28" fillId="57" borderId="34" xfId="270" applyFont="1" applyFill="1" applyBorder="1" applyAlignment="1">
      <alignment horizontal="center" vertical="center" wrapText="1"/>
    </xf>
    <xf numFmtId="2" fontId="28" fillId="51" borderId="27" xfId="316" applyNumberFormat="1" applyFont="1" applyFill="1" applyBorder="1" applyAlignment="1">
      <alignment horizontal="center" vertical="center"/>
    </xf>
    <xf numFmtId="2" fontId="28" fillId="51" borderId="33" xfId="316" applyNumberFormat="1" applyFont="1" applyFill="1" applyBorder="1" applyAlignment="1">
      <alignment horizontal="center" vertical="center"/>
    </xf>
    <xf numFmtId="2" fontId="28" fillId="51" borderId="34" xfId="316" applyNumberFormat="1" applyFont="1" applyFill="1" applyBorder="1" applyAlignment="1">
      <alignment horizontal="center" vertical="center"/>
    </xf>
    <xf numFmtId="0" fontId="87" fillId="0" borderId="19" xfId="270" applyFont="1" applyBorder="1" applyAlignment="1">
      <alignment horizontal="center" vertical="center" wrapText="1"/>
    </xf>
    <xf numFmtId="0" fontId="59" fillId="57" borderId="29" xfId="270" applyFont="1" applyFill="1" applyBorder="1" applyAlignment="1">
      <alignment horizontal="center" vertical="center" wrapText="1"/>
    </xf>
    <xf numFmtId="2" fontId="27" fillId="51" borderId="29" xfId="316" applyNumberFormat="1" applyFont="1" applyFill="1" applyBorder="1" applyAlignment="1">
      <alignment horizontal="center" vertical="center"/>
    </xf>
    <xf numFmtId="0" fontId="19" fillId="0" borderId="29" xfId="270" applyFont="1" applyBorder="1" applyAlignment="1">
      <alignment horizontal="center" vertical="center"/>
    </xf>
    <xf numFmtId="0" fontId="29" fillId="50" borderId="29" xfId="270" applyFont="1" applyFill="1" applyBorder="1" applyAlignment="1">
      <alignment horizontal="center" vertical="center" wrapText="1"/>
    </xf>
    <xf numFmtId="0" fontId="29" fillId="50" borderId="42" xfId="270" applyFont="1" applyFill="1" applyBorder="1" applyAlignment="1">
      <alignment horizontal="center" vertical="center"/>
    </xf>
    <xf numFmtId="0" fontId="57" fillId="50" borderId="29" xfId="270" applyFont="1" applyFill="1" applyBorder="1" applyAlignment="1">
      <alignment horizontal="center" vertical="center"/>
    </xf>
    <xf numFmtId="0" fontId="57" fillId="50" borderId="42" xfId="270" applyFont="1" applyFill="1" applyBorder="1" applyAlignment="1">
      <alignment horizontal="center" vertical="center"/>
    </xf>
    <xf numFmtId="0" fontId="58" fillId="50" borderId="29" xfId="270" applyFont="1" applyFill="1" applyBorder="1" applyAlignment="1">
      <alignment horizontal="center" vertical="center"/>
    </xf>
    <xf numFmtId="0" fontId="58" fillId="50" borderId="42" xfId="270" applyFont="1" applyFill="1" applyBorder="1" applyAlignment="1">
      <alignment horizontal="center" vertical="center"/>
    </xf>
    <xf numFmtId="3" fontId="29" fillId="50" borderId="29" xfId="270" applyNumberFormat="1" applyFont="1" applyFill="1" applyBorder="1" applyAlignment="1">
      <alignment horizontal="center" vertical="center" textRotation="90" wrapText="1"/>
    </xf>
    <xf numFmtId="3" fontId="29" fillId="50" borderId="42" xfId="270" applyNumberFormat="1" applyFont="1" applyFill="1" applyBorder="1" applyAlignment="1">
      <alignment horizontal="center" vertical="center" textRotation="90" wrapText="1"/>
    </xf>
    <xf numFmtId="0" fontId="58" fillId="50" borderId="29" xfId="270" applyFont="1" applyFill="1" applyBorder="1" applyAlignment="1">
      <alignment horizontal="center" vertical="center" wrapText="1"/>
    </xf>
    <xf numFmtId="0" fontId="58" fillId="50" borderId="42" xfId="270" applyFont="1" applyFill="1" applyBorder="1" applyAlignment="1">
      <alignment horizontal="center" vertical="center" wrapText="1"/>
    </xf>
    <xf numFmtId="0" fontId="59" fillId="57" borderId="42" xfId="270" applyFont="1" applyFill="1" applyBorder="1" applyAlignment="1">
      <alignment horizontal="center" vertical="center" wrapText="1"/>
    </xf>
    <xf numFmtId="3" fontId="96" fillId="56" borderId="41" xfId="0" applyNumberFormat="1" applyFont="1" applyFill="1" applyBorder="1" applyAlignment="1">
      <alignment horizontal="center" vertical="center"/>
    </xf>
  </cellXfs>
  <cellStyles count="318">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xfId="317" builtinId="8"/>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6"/>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Line 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 name="Line 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 name="Line 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 name="Line 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 name="Line 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 name="Line 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 name="Line 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 name="Line 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 name="Line 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 name="Line 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 name="Line 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 name="Line 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 name="Line 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 name="Line 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 name="Line 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 name="Line 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 name="Line 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 name="Line 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 name="Line 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 name="Line 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 name="Line 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 name="Line 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 name="Line 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 name="Line 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 name="Line 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 name="Line 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 name="Line 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 name="Line 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 name="Line 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 name="Line 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 name="Line 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 name="Line 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 name="Line 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 name="Line 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 name="Line 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 name="Line 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 name="Line 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 name="Line 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 name="Line 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 name="Line 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 name="Line 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 name="Line 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 name="Line 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 name="Line 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 name="Line 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 name="Line 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8" name="Line 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9" name="Line 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0" name="Line 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1" name="Line 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2" name="Line 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3" name="Line 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4" name="Line 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5" name="Line 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6" name="Line 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7" name="Line 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8" name="Line 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59" name="Line 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0" name="Line 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1" name="Line 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2" name="Line 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3" name="Line 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4" name="Line 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5" name="Line 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6" name="Line 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7" name="Line 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8" name="Line 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69" name="Line 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0" name="Line 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1" name="Line 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2" name="Line 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3" name="Line 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4" name="Line 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5" name="Line 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6" name="Line 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7" name="Line 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8" name="Line 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79" name="Line 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0" name="Line 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1" name="Line 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2" name="Line 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3" name="Line 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4" name="Line 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5" name="Line 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6" name="Line 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7" name="Line 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8" name="Line 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89" name="Line 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0" name="Line 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1" name="Line 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2" name="Line 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3" name="Line 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4" name="Line 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5" name="Line 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6" name="Line 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7" name="Line 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8" name="Line 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99" name="Line 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0" name="Line 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1" name="Line 1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2" name="Line 1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3" name="Line 1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4" name="Line 1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5" name="Line 1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6" name="Line 1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7" name="Line 1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8" name="Line 1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09" name="Line 1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0" name="Line 1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1" name="Line 1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2" name="Line 1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3" name="Line 1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4" name="Line 1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5" name="Line 1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6" name="Line 1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7" name="Line 1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8" name="Line 1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19" name="Line 1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0" name="Line 1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1" name="Line 1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2" name="Line 1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3" name="Line 1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4" name="Line 1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5" name="Line 1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6" name="Line 1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7" name="Line 1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8" name="Line 1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29" name="Line 1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0" name="Line 1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1" name="Line 1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2" name="Line 1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3" name="Line 1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4" name="Line 1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5" name="Line 1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6" name="Line 1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7" name="Line 1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8" name="Line 1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39" name="Line 1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0" name="Line 1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1" name="Line 1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2" name="Line 1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3" name="Line 1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4" name="Line 1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5" name="Line 1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6" name="Line 1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7" name="Line 1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8" name="Line 1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49" name="Line 1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0" name="Line 1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1" name="Line 1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2" name="Line 1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3" name="Line 1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4" name="Line 1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5" name="Line 1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6" name="Line 1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7" name="Line 1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8" name="Line 1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59" name="Line 1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0" name="Line 1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1" name="Line 1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2" name="Line 1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3" name="Line 1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4" name="Line 1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5" name="Line 1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6" name="Line 1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7" name="Line 1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8" name="Line 1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69" name="Line 1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0" name="Line 1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1" name="Line 1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2" name="Line 1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3" name="Line 1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4" name="Line 1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5" name="Line 1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6" name="Line 1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7" name="Line 1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8" name="Line 1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79" name="Line 1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0" name="Line 1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1" name="Line 1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2" name="Line 1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3" name="Line 1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4" name="Line 1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5" name="Line 1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6" name="Line 1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7" name="Line 1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8" name="Line 1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89" name="Line 1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0" name="Line 1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1" name="Line 1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2" name="Line 1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3" name="Line 1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4" name="Line 1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5" name="Line 1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6" name="Line 1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7" name="Line 1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8" name="Line 1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199" name="Line 1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0" name="Line 2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1" name="Line 2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2" name="Line 2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3" name="Line 2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4" name="Line 2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5" name="Line 2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6" name="Line 2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7" name="Line 2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8" name="Line 2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09" name="Line 2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0" name="Line 2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1" name="Line 2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2" name="Line 2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3" name="Line 2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4" name="Line 2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5" name="Line 2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6" name="Line 2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7" name="Line 2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8" name="Line 2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19" name="Line 2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0" name="Line 2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1" name="Line 2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2" name="Line 2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3" name="Line 2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4" name="Line 2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5" name="Line 2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6" name="Line 2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7" name="Line 2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8" name="Line 2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29" name="Line 2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0" name="Line 2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1" name="Line 2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2" name="Line 2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3" name="Line 2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4" name="Line 2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5" name="Line 2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6" name="Line 2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7" name="Line 2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8" name="Line 2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39" name="Line 2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0" name="Line 2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1" name="Line 2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2" name="Line 2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3" name="Line 2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4" name="Line 2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5" name="Line 2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6" name="Line 2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7" name="Line 2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8" name="Line 2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49" name="Line 2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0" name="Line 2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1" name="Line 2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2" name="Line 2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3" name="Line 2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4" name="Line 2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5" name="Line 2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6" name="Line 2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7" name="Line 2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8" name="Line 2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59" name="Line 2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0" name="Line 2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1" name="Line 2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2" name="Line 2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3" name="Line 2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4" name="Line 2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5" name="Line 2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6" name="Line 2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7" name="Line 2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8" name="Line 2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69" name="Line 2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0" name="Line 2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1" name="Line 2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2" name="Line 2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3" name="Line 2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4" name="Line 2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5" name="Line 2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6" name="Line 2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7" name="Line 2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8" name="Line 2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79" name="Line 2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0" name="Line 2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1" name="Line 2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2" name="Line 2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3" name="Line 2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4" name="Line 2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5" name="Line 2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6" name="Line 2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7" name="Line 2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8" name="Line 2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89" name="Line 2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0" name="Line 2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1" name="Line 2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2" name="Line 2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3" name="Line 2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4" name="Line 2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5" name="Line 2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6" name="Line 2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7" name="Line 2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8" name="Line 2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299" name="Line 3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0" name="Line 3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1" name="Line 3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2" name="Line 3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3" name="Line 3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4" name="Line 3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5" name="Line 3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6" name="Line 3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7" name="Line 3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8" name="Line 3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09" name="Line 3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0" name="Line 3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1" name="Line 3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2" name="Line 3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3" name="Line 3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4" name="Line 3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5" name="Line 3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6" name="Line 3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7" name="Line 3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8" name="Line 3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19" name="Line 3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0" name="Line 3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1" name="Line 3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2" name="Line 3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3" name="Line 3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4" name="Line 3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5" name="Line 3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6" name="Line 3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7" name="Line 3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8" name="Line 3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29" name="Line 3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0" name="Line 3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1" name="Line 3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2" name="Line 3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3" name="Line 3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4" name="Line 3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5" name="Line 3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6" name="Line 3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7" name="Line 3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8" name="Line 3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39" name="Line 3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0" name="Line 3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1" name="Line 3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2" name="Line 3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3" name="Line 3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4" name="Line 3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5" name="Line 3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6" name="Line 3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7" name="Line 3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8" name="Line 3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49" name="Line 3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0" name="Line 3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1" name="Line 3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2" name="Line 3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3" name="Line 3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4" name="Line 3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5" name="Line 3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6" name="Line 3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7" name="Line 3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8" name="Line 3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59" name="Line 3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0" name="Line 3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1" name="Line 3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2" name="Line 3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3" name="Line 3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4" name="Line 3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5" name="Line 3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6" name="Line 3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7" name="Line 3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8" name="Line 3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69" name="Line 3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0" name="Line 3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1" name="Line 3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2" name="Line 3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3" name="Line 3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4" name="Line 37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5" name="Line 37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6" name="Line 37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7" name="Line 37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8" name="Line 38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79" name="Line 38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0" name="Line 38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1" name="Line 38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2" name="Line 38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3" name="Line 38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4" name="Line 38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5" name="Line 38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6" name="Line 38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7" name="Line 38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8" name="Line 39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89" name="Line 39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0" name="Line 39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1" name="Line 39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2" name="Line 39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3" name="Line 39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4" name="Line 39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5" name="Line 39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6" name="Line 39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7" name="Line 39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8" name="Line 40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399" name="Line 40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0" name="Line 40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1" name="Line 40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2" name="Line 40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3" name="Line 40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4" name="Line 40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5" name="Line 40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6" name="Line 40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7" name="Line 40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8" name="Line 41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09" name="Line 41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0" name="Line 41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1" name="Line 41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2" name="Line 41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3" name="Line 41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4" name="Line 41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5" name="Line 41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6" name="Line 41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7" name="Line 41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8" name="Line 42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19" name="Line 42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0" name="Line 42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1" name="Line 42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2" name="Line 42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3" name="Line 42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4" name="Line 42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5" name="Line 42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6" name="Line 42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7" name="Line 42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8" name="Line 43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29" name="Line 43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0" name="Line 43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1" name="Line 43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2" name="Line 43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3" name="Line 43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4" name="Line 43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5" name="Line 43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6" name="Line 43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7" name="Line 43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8" name="Line 44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39" name="Line 44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0" name="Line 44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1" name="Line 44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2" name="Line 44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3" name="Line 44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4" name="Line 44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5" name="Line 44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6" name="Line 44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7" name="Line 44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8" name="Line 45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49" name="Line 45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0" name="Line 45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1" name="Line 45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2" name="Line 45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3" name="Line 45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4" name="Line 45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5" name="Line 45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6" name="Line 45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7" name="Line 45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8" name="Line 46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59" name="Line 46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0" name="Line 46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1" name="Line 46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2" name="Line 46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3" name="Line 46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4" name="Line 466"/>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5" name="Line 467"/>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6" name="Line 468"/>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7" name="Line 469"/>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8" name="Line 470"/>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69" name="Line 471"/>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0" name="Line 472"/>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1" name="Line 473"/>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2" name="Line 474"/>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13</xdr:col>
      <xdr:colOff>0</xdr:colOff>
      <xdr:row>3</xdr:row>
      <xdr:rowOff>0</xdr:rowOff>
    </xdr:from>
    <xdr:to>
      <xdr:col>13</xdr:col>
      <xdr:colOff>0</xdr:colOff>
      <xdr:row>3</xdr:row>
      <xdr:rowOff>0</xdr:rowOff>
    </xdr:to>
    <xdr:sp macro="" textlink="">
      <xdr:nvSpPr>
        <xdr:cNvPr id="473" name="Line 475"/>
        <xdr:cNvSpPr>
          <a:spLocks noChangeShapeType="1"/>
        </xdr:cNvSpPr>
      </xdr:nvSpPr>
      <xdr:spPr bwMode="auto">
        <a:xfrm>
          <a:off x="10477500" y="14954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xdr:row>
      <xdr:rowOff>0</xdr:rowOff>
    </xdr:from>
    <xdr:to>
      <xdr:col>19</xdr:col>
      <xdr:colOff>0</xdr:colOff>
      <xdr:row>3</xdr:row>
      <xdr:rowOff>0</xdr:rowOff>
    </xdr:to>
    <xdr:sp macro="" textlink="">
      <xdr:nvSpPr>
        <xdr:cNvPr id="2" name="Line 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 name="Line 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 name="Line 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 name="Line 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 name="Line 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 name="Line 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 name="Line 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 name="Line 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 name="Line 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 name="Line 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 name="Line 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 name="Line 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 name="Line 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 name="Line 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 name="Line 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 name="Line 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 name="Line 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 name="Line 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 name="Line 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 name="Line 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 name="Line 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 name="Line 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 name="Line 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 name="Line 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 name="Line 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 name="Line 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 name="Line 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 name="Line 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 name="Line 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 name="Line 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 name="Line 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 name="Line 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 name="Line 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 name="Line 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 name="Line 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 name="Line 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 name="Line 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 name="Line 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 name="Line 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 name="Line 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 name="Line 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 name="Line 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 name="Line 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 name="Line 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 name="Line 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 name="Line 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8" name="Line 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9" name="Line 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0" name="Line 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1" name="Line 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2" name="Line 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3" name="Line 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4" name="Line 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5" name="Line 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6" name="Line 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7" name="Line 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8" name="Line 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59" name="Line 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0" name="Line 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1" name="Line 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2" name="Line 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3" name="Line 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4" name="Line 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5" name="Line 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6" name="Line 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7" name="Line 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8" name="Line 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69" name="Line 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0" name="Line 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1" name="Line 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2" name="Line 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3" name="Line 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4" name="Line 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5" name="Line 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6" name="Line 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7" name="Line 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8" name="Line 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79" name="Line 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0" name="Line 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1" name="Line 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2" name="Line 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3" name="Line 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4" name="Line 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5" name="Line 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6" name="Line 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7" name="Line 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8" name="Line 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89" name="Line 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0" name="Line 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1" name="Line 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2" name="Line 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3" name="Line 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4" name="Line 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5" name="Line 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6" name="Line 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7" name="Line 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8" name="Line 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99" name="Line 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0" name="Line 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1" name="Line 1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2" name="Line 1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3" name="Line 1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4" name="Line 1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5" name="Line 1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6" name="Line 1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7" name="Line 1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8" name="Line 1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09" name="Line 1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0" name="Line 1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1" name="Line 1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2" name="Line 1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3" name="Line 1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4" name="Line 1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5" name="Line 1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6" name="Line 1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7" name="Line 1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8" name="Line 1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19" name="Line 1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120" name="AutoShape 119"/>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1" name="Line 1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2" name="Line 1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3" name="Line 1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4" name="Line 1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5" name="Line 1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6" name="Line 1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7" name="Line 1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8" name="Line 1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29" name="Line 1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0" name="Line 1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1" name="Line 1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2" name="Line 1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3" name="Line 1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4" name="Line 1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5" name="Line 1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6" name="Line 1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7" name="Line 1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8" name="Line 1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39" name="Line 1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0" name="Line 1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1" name="Line 1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2" name="Line 1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3" name="Line 1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4" name="Line 1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5" name="Line 1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6" name="Line 1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7" name="Line 1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8" name="Line 1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49" name="Line 1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0" name="Line 1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1" name="Line 1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2" name="Line 1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3" name="Line 1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4" name="Line 1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5" name="Line 1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6" name="Line 1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7" name="Line 1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8" name="Line 1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59" name="Line 1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0" name="Line 1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1" name="Line 1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2" name="Line 1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3" name="Line 1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4" name="Line 1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5" name="Line 1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6" name="Line 1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7" name="Line 1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8" name="Line 1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69" name="Line 1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0" name="Line 1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1" name="Line 1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2" name="Line 1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3" name="Line 1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4" name="Line 1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5" name="Line 1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6" name="Line 1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7" name="Line 1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8" name="Line 1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79" name="Line 1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0" name="Line 1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1" name="Line 1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2" name="Line 1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3" name="Line 1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4" name="Line 1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5" name="Line 1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6" name="Line 1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7" name="Line 1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8" name="Line 1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89" name="Line 1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0" name="Line 1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1" name="Line 1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2" name="Line 1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3" name="Line 1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4" name="Line 1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5" name="Line 1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6" name="Line 1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7" name="Line 1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8" name="Line 1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199" name="Line 1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0" name="Line 1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1" name="Line 2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2" name="Line 2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3" name="Line 2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4" name="Line 2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5" name="Line 2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6" name="Line 2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7" name="Line 2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8" name="Line 2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09" name="Line 2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0" name="Line 2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1" name="Line 2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2" name="Line 2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3" name="Line 2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4" name="Line 2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5" name="Line 2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6" name="Line 2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7" name="Line 2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8" name="Line 2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19" name="Line 2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0" name="Line 2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1" name="Line 2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2" name="Line 2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3" name="Line 2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4" name="Line 2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5" name="Line 2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6" name="Line 2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7" name="Line 2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8" name="Line 2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29" name="Line 2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0" name="Line 2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1" name="Line 2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2" name="Line 2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3" name="Line 2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4" name="Line 2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5" name="Line 2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6" name="Line 2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7" name="Line 2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38" name="Line 2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239" name="AutoShape 238"/>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0" name="Line 2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1" name="Line 2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2" name="Line 2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3" name="Line 2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4" name="Line 2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5" name="Line 2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6" name="Line 2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7" name="Line 2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8" name="Line 2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49" name="Line 2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0" name="Line 2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1" name="Line 2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2" name="Line 2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3" name="Line 2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4" name="Line 2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5" name="Line 2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6" name="Line 2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7" name="Line 2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8" name="Line 2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59" name="Line 2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0" name="Line 2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1" name="Line 2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2" name="Line 2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3" name="Line 2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4" name="Line 2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5" name="Line 2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6" name="Line 2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7" name="Line 2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8" name="Line 2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69" name="Line 2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0" name="Line 2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1" name="Line 2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2" name="Line 2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3" name="Line 2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4" name="Line 2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5" name="Line 2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6" name="Line 2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7" name="Line 2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8" name="Line 2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79" name="Line 2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0" name="Line 2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1" name="Line 2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2" name="Line 2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3" name="Line 2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4" name="Line 2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5" name="Line 2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6" name="Line 2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7" name="Line 2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8" name="Line 2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89" name="Line 2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0" name="Line 2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1" name="Line 2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2" name="Line 2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3" name="Line 2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4" name="Line 2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5" name="Line 2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6" name="Line 2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7" name="Line 2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8" name="Line 2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299" name="Line 2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0" name="Line 2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1" name="Line 3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2" name="Line 3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3" name="Line 3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4" name="Line 3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5" name="Line 3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6" name="Line 3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7" name="Line 3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8" name="Line 3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09" name="Line 3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0" name="Line 3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1" name="Line 3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2" name="Line 3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3" name="Line 3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4" name="Line 3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5" name="Line 3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6" name="Line 3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7" name="Line 3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8" name="Line 3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19" name="Line 3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0" name="Line 3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1" name="Line 3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2" name="Line 3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3" name="Line 3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4" name="Line 3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5" name="Line 3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6" name="Line 3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7" name="Line 3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8" name="Line 3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29" name="Line 3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0" name="Line 3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1" name="Line 3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2" name="Line 3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3" name="Line 3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4" name="Line 3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5" name="Line 3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6" name="Line 3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7" name="Line 3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8" name="Line 3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39" name="Line 3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0" name="Line 3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1" name="Line 3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2" name="Line 3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3" name="Line 3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4" name="Line 3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5" name="Line 3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6" name="Line 3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7" name="Line 3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8" name="Line 3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49" name="Line 3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0" name="Line 3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1" name="Line 3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2" name="Line 3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3" name="Line 3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4" name="Line 3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5" name="Line 3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6" name="Line 3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7" name="Line 3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358" name="AutoShape 357"/>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59" name="Line 3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0" name="Line 3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1" name="Line 3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2" name="Line 3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3" name="Line 3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4" name="Line 3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5" name="Line 3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6" name="Line 3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7" name="Line 3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8" name="Line 3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69" name="Line 3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0" name="Line 3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1" name="Line 3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2" name="Line 3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3" name="Line 3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4" name="Line 3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5" name="Line 3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6" name="Line 3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7" name="Line 37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8" name="Line 37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79" name="Line 37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0" name="Line 37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1" name="Line 38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2" name="Line 38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3" name="Line 38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4" name="Line 38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5" name="Line 38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6" name="Line 38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7" name="Line 38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8" name="Line 38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89" name="Line 38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0" name="Line 38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1" name="Line 39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2" name="Line 39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3" name="Line 39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4" name="Line 39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5" name="Line 39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6" name="Line 39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7" name="Line 39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8" name="Line 39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399" name="Line 39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0" name="Line 39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1" name="Line 40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2" name="Line 40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3" name="Line 40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4" name="Line 40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5" name="Line 40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6" name="Line 40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7" name="Line 40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8" name="Line 40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09" name="Line 40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0" name="Line 40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1" name="Line 41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2" name="Line 41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3" name="Line 41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4" name="Line 41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5" name="Line 41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6" name="Line 41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7" name="Line 41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8" name="Line 41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19" name="Line 41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0" name="Line 41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1" name="Line 42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2" name="Line 42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3" name="Line 42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4" name="Line 42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5" name="Line 42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6" name="Line 42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7" name="Line 42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8" name="Line 42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29" name="Line 42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0" name="Line 42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1" name="Line 43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2" name="Line 43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3" name="Line 43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4" name="Line 43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5" name="Line 43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6" name="Line 43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7" name="Line 43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8" name="Line 43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39" name="Line 43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0" name="Line 43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1" name="Line 44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2" name="Line 44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3" name="Line 44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4" name="Line 44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5" name="Line 44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6" name="Line 44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7" name="Line 44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8" name="Line 44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49" name="Line 44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0" name="Line 44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1" name="Line 45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2" name="Line 45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3" name="Line 45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4" name="Line 45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5" name="Line 45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6" name="Line 45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7" name="Line 45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8" name="Line 45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59" name="Line 45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0" name="Line 45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1" name="Line 46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2" name="Line 46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3" name="Line 46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4" name="Line 46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5" name="Line 46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6" name="Line 46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7" name="Line 466"/>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8" name="Line 467"/>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69" name="Line 468"/>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0" name="Line 469"/>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1" name="Line 470"/>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2" name="Line 471"/>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3" name="Line 472"/>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4" name="Line 473"/>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5" name="Line 474"/>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19</xdr:col>
      <xdr:colOff>0</xdr:colOff>
      <xdr:row>3</xdr:row>
      <xdr:rowOff>0</xdr:rowOff>
    </xdr:from>
    <xdr:to>
      <xdr:col>19</xdr:col>
      <xdr:colOff>0</xdr:colOff>
      <xdr:row>3</xdr:row>
      <xdr:rowOff>0</xdr:rowOff>
    </xdr:to>
    <xdr:sp macro="" textlink="">
      <xdr:nvSpPr>
        <xdr:cNvPr id="476" name="Line 475"/>
        <xdr:cNvSpPr>
          <a:spLocks noChangeShapeType="1"/>
        </xdr:cNvSpPr>
      </xdr:nvSpPr>
      <xdr:spPr bwMode="auto">
        <a:xfrm>
          <a:off x="17668875" y="16859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19050</xdr:colOff>
      <xdr:row>3</xdr:row>
      <xdr:rowOff>0</xdr:rowOff>
    </xdr:from>
    <xdr:to>
      <xdr:col>14</xdr:col>
      <xdr:colOff>95250</xdr:colOff>
      <xdr:row>3</xdr:row>
      <xdr:rowOff>0</xdr:rowOff>
    </xdr:to>
    <xdr:sp macro="" textlink="">
      <xdr:nvSpPr>
        <xdr:cNvPr id="477" name="AutoShape 476"/>
        <xdr:cNvSpPr>
          <a:spLocks/>
        </xdr:cNvSpPr>
      </xdr:nvSpPr>
      <xdr:spPr bwMode="auto">
        <a:xfrm>
          <a:off x="14230350" y="1685925"/>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8</xdr:row>
      <xdr:rowOff>0</xdr:rowOff>
    </xdr:from>
    <xdr:to>
      <xdr:col>11</xdr:col>
      <xdr:colOff>0</xdr:colOff>
      <xdr:row>8</xdr:row>
      <xdr:rowOff>0</xdr:rowOff>
    </xdr:to>
    <xdr:sp macro="" textlink="">
      <xdr:nvSpPr>
        <xdr:cNvPr id="2" name="Line 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 name="Line 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 name="Line 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 name="Line 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 name="Line 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 name="Line 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 name="Line 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 name="Line 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 name="Line 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 name="Line 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 name="Line 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 name="Line 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 name="Line 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 name="Line 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 name="Line 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 name="Line 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 name="Line 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 name="Line 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 name="Line 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 name="Line 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 name="Line 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 name="Line 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 name="Line 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 name="Line 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 name="Line 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 name="Line 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 name="Line 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 name="Line 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 name="Line 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 name="Line 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 name="Line 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 name="Line 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 name="Line 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 name="Line 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 name="Line 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 name="Line 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 name="Line 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 name="Line 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 name="Line 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 name="Line 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 name="Line 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 name="Line 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 name="Line 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 name="Line 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 name="Line 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7" name="Line 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8" name="Line 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9" name="Line 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0" name="Line 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1" name="Line 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2" name="Line 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3" name="Line 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4" name="Line 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5" name="Line 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6" name="Line 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7" name="Line 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8" name="Line 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59" name="Line 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0" name="Line 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1" name="Line 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2" name="Line 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3" name="Line 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4" name="Line 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5" name="Line 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6" name="Line 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7" name="Line 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8" name="Line 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69" name="Line 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0" name="Line 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1" name="Line 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2" name="Line 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3" name="Line 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4" name="Line 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5" name="Line 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6" name="Line 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7" name="Line 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8" name="Line 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79" name="Line 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0" name="Line 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1" name="Line 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2" name="Line 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3" name="Line 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4" name="Line 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5" name="Line 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6" name="Line 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7" name="Line 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8" name="Line 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89" name="Line 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0" name="Line 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1" name="Line 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2" name="Line 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3" name="Line 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4" name="Line 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5" name="Line 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6" name="Line 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7" name="Line 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8" name="Line 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99" name="Line 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0" name="Line 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1" name="Line 1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2" name="Line 1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3" name="Line 1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4" name="Line 1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5" name="Line 1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6" name="Line 1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7" name="Line 1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8" name="Line 1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09" name="Line 1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0" name="Line 1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1" name="Line 1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2" name="Line 1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3" name="Line 1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4" name="Line 1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5" name="Line 1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6" name="Line 1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7" name="Line 1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8" name="Line 1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19" name="Line 1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0" name="Line 1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1" name="Line 1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2" name="Line 1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3" name="Line 1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4" name="Line 1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5" name="Line 1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6" name="Line 1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7" name="Line 1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8" name="Line 1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29" name="Line 1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0" name="Line 1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1" name="Line 1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2" name="Line 1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3" name="Line 1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4" name="Line 1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5" name="Line 1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6" name="Line 1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7" name="Line 1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8" name="Line 1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39" name="Line 1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0" name="Line 1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1" name="Line 1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2" name="Line 1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3" name="Line 1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4" name="Line 1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5" name="Line 1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6" name="Line 1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7" name="Line 1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8" name="Line 1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49" name="Line 1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0" name="Line 1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1" name="Line 1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2" name="Line 1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3" name="Line 1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4" name="Line 1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5" name="Line 1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6" name="Line 1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7" name="Line 1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8" name="Line 1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59" name="Line 1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0" name="Line 1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1" name="Line 1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2" name="Line 1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3" name="Line 1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4" name="Line 1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5" name="Line 1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6" name="Line 1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7" name="Line 1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8" name="Line 1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69" name="Line 1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0" name="Line 1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1" name="Line 1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2" name="Line 1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3" name="Line 1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4" name="Line 1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5" name="Line 1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6" name="Line 1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7" name="Line 1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8" name="Line 1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79" name="Line 1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0" name="Line 1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1" name="Line 1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2" name="Line 1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3" name="Line 1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4" name="Line 1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5" name="Line 1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6" name="Line 1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7" name="Line 1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8" name="Line 1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89" name="Line 1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0" name="Line 1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1" name="Line 1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2" name="Line 1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3" name="Line 1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4" name="Line 1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5" name="Line 1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6" name="Line 1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7" name="Line 1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8" name="Line 1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199" name="Line 1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0" name="Line 2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1" name="Line 2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2" name="Line 2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3" name="Line 2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4" name="Line 2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5" name="Line 2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6" name="Line 2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7" name="Line 2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8" name="Line 2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09" name="Line 2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0" name="Line 2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1" name="Line 2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2" name="Line 2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3" name="Line 2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4" name="Line 2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5" name="Line 2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6" name="Line 2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7" name="Line 2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8" name="Line 2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19" name="Line 2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0" name="Line 2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1" name="Line 2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2" name="Line 2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3" name="Line 2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4" name="Line 2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5" name="Line 2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6" name="Line 2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7" name="Line 2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8" name="Line 2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29" name="Line 2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0" name="Line 2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1" name="Line 2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2" name="Line 2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3" name="Line 2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4" name="Line 2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5" name="Line 2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6" name="Line 2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7" name="Line 2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8" name="Line 2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39" name="Line 2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0" name="Line 2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1" name="Line 2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2" name="Line 2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3" name="Line 2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4" name="Line 2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5" name="Line 2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6" name="Line 2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7" name="Line 2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8" name="Line 2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49" name="Line 2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0" name="Line 2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1" name="Line 2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2" name="Line 2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3" name="Line 2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4" name="Line 2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5" name="Line 2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6" name="Line 2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7" name="Line 2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8" name="Line 2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59" name="Line 2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0" name="Line 2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1" name="Line 2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2" name="Line 2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3" name="Line 2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4" name="Line 2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5" name="Line 2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6" name="Line 2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7" name="Line 2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8" name="Line 2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69" name="Line 2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0" name="Line 2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1" name="Line 2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2" name="Line 2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3" name="Line 2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4" name="Line 2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5" name="Line 2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6" name="Line 2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7" name="Line 2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8" name="Line 2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79" name="Line 2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0" name="Line 2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1" name="Line 2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2" name="Line 2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3" name="Line 2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4" name="Line 2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5" name="Line 2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6" name="Line 2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7" name="Line 2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8" name="Line 2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89" name="Line 2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0" name="Line 2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1" name="Line 2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2" name="Line 2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3" name="Line 2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4" name="Line 2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5" name="Line 2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6" name="Line 2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7" name="Line 2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8" name="Line 2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299" name="Line 3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0" name="Line 3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1" name="Line 3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2" name="Line 3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3" name="Line 3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4" name="Line 3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5" name="Line 3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6" name="Line 3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7" name="Line 3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8" name="Line 3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09" name="Line 3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0" name="Line 3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1" name="Line 3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2" name="Line 3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3" name="Line 3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4" name="Line 3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5" name="Line 3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6" name="Line 3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7" name="Line 3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8" name="Line 3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19" name="Line 3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0" name="Line 3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1" name="Line 3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2" name="Line 3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3" name="Line 3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4" name="Line 3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5" name="Line 3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6" name="Line 3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7" name="Line 3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8" name="Line 3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29" name="Line 3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0" name="Line 3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1" name="Line 3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2" name="Line 3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3" name="Line 3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4" name="Line 3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5" name="Line 3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6" name="Line 3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7" name="Line 3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8" name="Line 3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39" name="Line 3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0" name="Line 3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1" name="Line 3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2" name="Line 3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3" name="Line 3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4" name="Line 3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5" name="Line 3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6" name="Line 3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7" name="Line 3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8" name="Line 3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49" name="Line 3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0" name="Line 3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1" name="Line 3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2" name="Line 3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3" name="Line 3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4" name="Line 3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5" name="Line 3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6" name="Line 3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7" name="Line 3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8" name="Line 3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59" name="Line 3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0" name="Line 3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1" name="Line 3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2" name="Line 3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3" name="Line 3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4" name="Line 3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5" name="Line 3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6" name="Line 3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7" name="Line 3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8" name="Line 3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69" name="Line 3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0" name="Line 3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1" name="Line 3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2" name="Line 3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3" name="Line 3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4" name="Line 37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5" name="Line 37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6" name="Line 37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7" name="Line 37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8" name="Line 38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79" name="Line 38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0" name="Line 38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1" name="Line 38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2" name="Line 38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3" name="Line 38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4" name="Line 38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5" name="Line 38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6" name="Line 38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7" name="Line 38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8" name="Line 39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89" name="Line 39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0" name="Line 39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1" name="Line 39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2" name="Line 39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3" name="Line 39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4" name="Line 39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5" name="Line 39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6" name="Line 39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7" name="Line 39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8" name="Line 40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399" name="Line 40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0" name="Line 40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1" name="Line 40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2" name="Line 40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3" name="Line 40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4" name="Line 40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5" name="Line 40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6" name="Line 40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7" name="Line 40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8" name="Line 41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09" name="Line 41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0" name="Line 41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1" name="Line 41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2" name="Line 41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3" name="Line 41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4" name="Line 41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5" name="Line 41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6" name="Line 41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7" name="Line 41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8" name="Line 42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19" name="Line 42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0" name="Line 42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1" name="Line 42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2" name="Line 42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3" name="Line 42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4" name="Line 42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5" name="Line 42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6" name="Line 42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7" name="Line 42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8" name="Line 43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29" name="Line 43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0" name="Line 43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1" name="Line 43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2" name="Line 43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3" name="Line 43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4" name="Line 43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5" name="Line 43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6" name="Line 43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7" name="Line 43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8" name="Line 44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39" name="Line 44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0" name="Line 44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1" name="Line 44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2" name="Line 44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3" name="Line 44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4" name="Line 44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5" name="Line 44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6" name="Line 44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7" name="Line 44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8" name="Line 45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49" name="Line 45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0" name="Line 45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1" name="Line 45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2" name="Line 45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3" name="Line 45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4" name="Line 45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5" name="Line 45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6" name="Line 45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7" name="Line 45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8" name="Line 46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59" name="Line 46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0" name="Line 46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1" name="Line 46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2" name="Line 46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3" name="Line 46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4" name="Line 466"/>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5" name="Line 467"/>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6" name="Line 468"/>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7" name="Line 469"/>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8" name="Line 470"/>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69" name="Line 471"/>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70" name="Line 472"/>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71" name="Line 473"/>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72" name="Line 474"/>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11</xdr:col>
      <xdr:colOff>0</xdr:colOff>
      <xdr:row>8</xdr:row>
      <xdr:rowOff>0</xdr:rowOff>
    </xdr:from>
    <xdr:to>
      <xdr:col>11</xdr:col>
      <xdr:colOff>0</xdr:colOff>
      <xdr:row>8</xdr:row>
      <xdr:rowOff>0</xdr:rowOff>
    </xdr:to>
    <xdr:sp macro="" textlink="">
      <xdr:nvSpPr>
        <xdr:cNvPr id="473" name="Line 475"/>
        <xdr:cNvSpPr>
          <a:spLocks noChangeShapeType="1"/>
        </xdr:cNvSpPr>
      </xdr:nvSpPr>
      <xdr:spPr bwMode="auto">
        <a:xfrm>
          <a:off x="9124950" y="14382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sheetData sheetId="2"/>
      <sheetData sheetId="3" refreshError="1">
        <row r="8">
          <cell r="C8">
            <v>99999999.580690816</v>
          </cell>
          <cell r="D8">
            <v>100000000</v>
          </cell>
        </row>
      </sheetData>
      <sheetData sheetId="4" refreshError="1">
        <row r="1">
          <cell r="A1">
            <v>1000</v>
          </cell>
        </row>
      </sheetData>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ekeriya.nigiz@icisleri.com.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Y30"/>
  <sheetViews>
    <sheetView tabSelected="1" workbookViewId="0">
      <selection activeCell="H21" sqref="H21:I21"/>
    </sheetView>
  </sheetViews>
  <sheetFormatPr defaultRowHeight="15"/>
  <cols>
    <col min="3" max="3" width="30.28515625" customWidth="1"/>
    <col min="4" max="4" width="16.28515625" customWidth="1"/>
    <col min="5" max="5" width="18.85546875" customWidth="1"/>
    <col min="6" max="6" width="14.42578125" customWidth="1"/>
    <col min="7" max="7" width="17.28515625" customWidth="1"/>
    <col min="8" max="8" width="17.85546875" customWidth="1"/>
    <col min="9" max="9" width="16.28515625" customWidth="1"/>
    <col min="10" max="10" width="32.85546875" customWidth="1"/>
  </cols>
  <sheetData>
    <row r="1" spans="1:24" ht="18">
      <c r="A1" s="709" t="s">
        <v>221</v>
      </c>
      <c r="B1" s="709"/>
      <c r="C1" s="709"/>
      <c r="D1" s="709"/>
      <c r="E1" s="709"/>
      <c r="F1" s="709"/>
      <c r="G1" s="709"/>
      <c r="H1" s="709"/>
      <c r="I1" s="709"/>
      <c r="J1" s="7"/>
      <c r="K1" s="7"/>
      <c r="L1" s="2"/>
      <c r="M1" s="2"/>
      <c r="N1" s="2"/>
      <c r="O1" s="2"/>
      <c r="P1" s="2"/>
      <c r="Q1" s="2"/>
      <c r="R1" s="2"/>
      <c r="S1" s="2"/>
      <c r="T1" s="2"/>
      <c r="U1" s="2"/>
      <c r="V1" s="2"/>
      <c r="W1" s="2"/>
    </row>
    <row r="2" spans="1:24" ht="36">
      <c r="A2" s="712" t="s">
        <v>0</v>
      </c>
      <c r="B2" s="713" t="s">
        <v>24</v>
      </c>
      <c r="C2" s="713"/>
      <c r="D2" s="479" t="s">
        <v>78</v>
      </c>
      <c r="E2" s="480" t="s">
        <v>79</v>
      </c>
      <c r="F2" s="481" t="s">
        <v>80</v>
      </c>
      <c r="G2" s="482" t="s">
        <v>81</v>
      </c>
      <c r="H2" s="483" t="s">
        <v>82</v>
      </c>
      <c r="I2" s="484" t="s">
        <v>83</v>
      </c>
      <c r="J2" s="8"/>
      <c r="K2" s="8"/>
      <c r="L2" s="10"/>
      <c r="M2" s="10"/>
      <c r="N2" s="10"/>
      <c r="O2" s="10"/>
      <c r="P2" s="10"/>
      <c r="Q2" s="10"/>
      <c r="R2" s="10"/>
      <c r="S2" s="10"/>
      <c r="T2" s="10"/>
      <c r="U2" s="10"/>
      <c r="V2" s="10"/>
    </row>
    <row r="3" spans="1:24">
      <c r="A3" s="712"/>
      <c r="B3" s="713"/>
      <c r="C3" s="713"/>
      <c r="D3" s="308" t="s">
        <v>10</v>
      </c>
      <c r="E3" s="309" t="s">
        <v>11</v>
      </c>
      <c r="F3" s="310" t="s">
        <v>12</v>
      </c>
      <c r="G3" s="311" t="s">
        <v>13</v>
      </c>
      <c r="H3" s="312" t="s">
        <v>84</v>
      </c>
      <c r="I3" s="313" t="s">
        <v>206</v>
      </c>
      <c r="J3" s="8"/>
      <c r="K3" s="8"/>
      <c r="L3" s="10"/>
      <c r="M3" s="10"/>
      <c r="N3" s="10"/>
      <c r="O3" s="10"/>
      <c r="P3" s="10"/>
      <c r="Q3" s="10"/>
      <c r="R3" s="10"/>
      <c r="S3" s="10"/>
      <c r="T3" s="10"/>
      <c r="U3" s="10"/>
      <c r="V3" s="10"/>
    </row>
    <row r="4" spans="1:24" ht="18">
      <c r="A4" s="712"/>
      <c r="B4" s="714" t="s">
        <v>85</v>
      </c>
      <c r="C4" s="714"/>
      <c r="D4" s="478">
        <f>'2022 İÇMESUYU ALT DAĞ.'!K33</f>
        <v>8497046.9300000016</v>
      </c>
      <c r="E4" s="314"/>
      <c r="F4" s="315">
        <f>'2022 İÇMESUYU ALT DAĞ.'!K33</f>
        <v>8497046.9300000016</v>
      </c>
      <c r="G4" s="477">
        <f>'2022 İÇMESUYU ALT DAĞ.'!L33</f>
        <v>7095480.7599999998</v>
      </c>
      <c r="H4" s="321">
        <f>'2022 İÇMESUYU ALT DAĞ.'!M33</f>
        <v>8353611.0675999988</v>
      </c>
      <c r="I4" s="318">
        <f>F4-H4</f>
        <v>143435.86240000278</v>
      </c>
      <c r="J4" s="11"/>
      <c r="K4" s="11"/>
      <c r="L4" s="11"/>
      <c r="M4" s="11"/>
      <c r="N4" s="2"/>
      <c r="O4" s="2"/>
      <c r="P4" s="2"/>
      <c r="Q4" s="2"/>
      <c r="R4" s="2"/>
      <c r="S4" s="2"/>
      <c r="T4" s="2"/>
      <c r="U4" s="2"/>
      <c r="V4" s="2"/>
    </row>
    <row r="5" spans="1:24" ht="18">
      <c r="A5" s="712"/>
      <c r="B5" s="714" t="s">
        <v>3</v>
      </c>
      <c r="C5" s="714"/>
      <c r="D5" s="478">
        <f>'2022 YOL İZLEME ALT DAĞ.'!M96</f>
        <v>29164276.560000006</v>
      </c>
      <c r="E5" s="314"/>
      <c r="F5" s="315">
        <f>'2022 YOL İZLEME ALT DAĞ.'!M96</f>
        <v>29164276.560000006</v>
      </c>
      <c r="G5" s="477">
        <f>'2022 YOL İZLEME ALT DAĞ.'!N96</f>
        <v>24339979.960000001</v>
      </c>
      <c r="H5" s="321">
        <f>'2022 YOL İZLEME ALT DAĞ.'!O96</f>
        <v>28723056.870199993</v>
      </c>
      <c r="I5" s="318">
        <f t="shared" ref="I5:I20" si="0">F5-H5</f>
        <v>441219.68980001286</v>
      </c>
      <c r="J5" s="11"/>
      <c r="K5" s="11"/>
      <c r="L5" s="11"/>
      <c r="M5" s="11"/>
      <c r="N5" s="2"/>
      <c r="O5" s="2"/>
      <c r="P5" s="2"/>
      <c r="Q5" s="2"/>
      <c r="R5" s="2"/>
      <c r="S5" s="2"/>
      <c r="T5" s="2"/>
      <c r="U5" s="2"/>
      <c r="V5" s="2"/>
    </row>
    <row r="6" spans="1:24" ht="18">
      <c r="A6" s="712"/>
      <c r="B6" s="714" t="s">
        <v>4</v>
      </c>
      <c r="C6" s="714"/>
      <c r="D6" s="478">
        <f>'2022 SULAMA ALT DAĞ.'!I10</f>
        <v>3321902.27</v>
      </c>
      <c r="E6" s="314"/>
      <c r="F6" s="315">
        <f>'2022 SULAMA ALT DAĞ.'!I10</f>
        <v>3321902.27</v>
      </c>
      <c r="G6" s="477">
        <f>'2022 SULAMA ALT DAĞ.'!J10</f>
        <v>1715644.21</v>
      </c>
      <c r="H6" s="321">
        <f>'2022 SULAMA ALT DAĞ.'!K10</f>
        <v>3077878.2637999998</v>
      </c>
      <c r="I6" s="318">
        <f t="shared" si="0"/>
        <v>244024.00620000018</v>
      </c>
      <c r="J6" s="11"/>
      <c r="K6" s="11"/>
      <c r="L6" s="11"/>
      <c r="M6" s="11"/>
      <c r="N6" s="2"/>
      <c r="O6" s="2"/>
      <c r="P6" s="2"/>
      <c r="Q6" s="2"/>
      <c r="R6" s="2"/>
      <c r="S6" s="2"/>
      <c r="T6" s="2"/>
      <c r="U6" s="2"/>
      <c r="V6" s="2"/>
    </row>
    <row r="7" spans="1:24" ht="18">
      <c r="A7" s="712"/>
      <c r="B7" s="714" t="s">
        <v>5</v>
      </c>
      <c r="C7" s="714"/>
      <c r="D7" s="478">
        <f>'2022 ATIKSU ALT DAĞ.'!K7</f>
        <v>2238460</v>
      </c>
      <c r="E7" s="314"/>
      <c r="F7" s="315">
        <f>'2022 ATIKSU ALT DAĞ.'!K7</f>
        <v>2238460</v>
      </c>
      <c r="G7" s="477">
        <f>'2022 ATIKSU ALT DAĞ.'!L7</f>
        <v>1897000</v>
      </c>
      <c r="H7" s="321">
        <f>'2022 ATIKSU ALT DAĞ.'!M7</f>
        <v>2238460</v>
      </c>
      <c r="I7" s="318">
        <f t="shared" si="0"/>
        <v>0</v>
      </c>
      <c r="J7" s="11"/>
      <c r="K7" s="11"/>
      <c r="L7" s="11"/>
      <c r="M7" s="11"/>
      <c r="N7" s="2"/>
      <c r="O7" s="2"/>
      <c r="P7" s="2"/>
      <c r="Q7" s="2"/>
      <c r="R7" s="2"/>
      <c r="S7" s="2"/>
      <c r="T7" s="2"/>
      <c r="U7" s="2"/>
      <c r="V7" s="2"/>
    </row>
    <row r="8" spans="1:24" ht="29.25" customHeight="1">
      <c r="A8" s="712"/>
      <c r="B8" s="722" t="s">
        <v>86</v>
      </c>
      <c r="C8" s="319" t="s">
        <v>87</v>
      </c>
      <c r="D8" s="478"/>
      <c r="E8" s="314"/>
      <c r="F8" s="315"/>
      <c r="G8" s="316"/>
      <c r="H8" s="317"/>
      <c r="I8" s="318">
        <f t="shared" si="0"/>
        <v>0</v>
      </c>
      <c r="J8" s="11"/>
      <c r="K8" s="11"/>
      <c r="L8" s="11"/>
      <c r="M8" s="11"/>
      <c r="N8" s="2"/>
      <c r="O8" s="2"/>
      <c r="P8" s="2"/>
      <c r="Q8" s="2"/>
      <c r="R8" s="2"/>
      <c r="S8" s="2"/>
      <c r="T8" s="2"/>
      <c r="U8" s="2"/>
      <c r="V8" s="2"/>
    </row>
    <row r="9" spans="1:24" ht="18">
      <c r="A9" s="712"/>
      <c r="B9" s="722"/>
      <c r="C9" s="319" t="s">
        <v>88</v>
      </c>
      <c r="D9" s="478">
        <v>1352397.54</v>
      </c>
      <c r="E9" s="314"/>
      <c r="F9" s="320">
        <v>1352397.54</v>
      </c>
      <c r="G9" s="316"/>
      <c r="H9" s="321">
        <v>1352397.54</v>
      </c>
      <c r="I9" s="318">
        <f t="shared" si="0"/>
        <v>0</v>
      </c>
      <c r="J9" s="620" t="s">
        <v>459</v>
      </c>
      <c r="K9" s="11"/>
      <c r="L9" s="11"/>
      <c r="M9" s="11"/>
      <c r="N9" s="2"/>
      <c r="O9" s="2"/>
      <c r="P9" s="2"/>
      <c r="Q9" s="2"/>
      <c r="R9" s="2"/>
      <c r="S9" s="2"/>
      <c r="T9" s="2"/>
      <c r="U9" s="2"/>
      <c r="V9" s="2"/>
    </row>
    <row r="10" spans="1:24" ht="18">
      <c r="A10" s="712"/>
      <c r="B10" s="722"/>
      <c r="C10" s="319" t="s">
        <v>89</v>
      </c>
      <c r="D10" s="478"/>
      <c r="E10" s="314"/>
      <c r="F10" s="320"/>
      <c r="G10" s="316"/>
      <c r="H10" s="321"/>
      <c r="I10" s="318">
        <f t="shared" si="0"/>
        <v>0</v>
      </c>
      <c r="J10" s="11"/>
      <c r="K10" s="11"/>
      <c r="L10" s="11"/>
      <c r="M10" s="11"/>
      <c r="N10" s="2"/>
      <c r="O10" s="2"/>
      <c r="P10" s="2"/>
      <c r="Q10" s="2"/>
      <c r="R10" s="2"/>
      <c r="S10" s="2"/>
      <c r="T10" s="2"/>
      <c r="U10" s="2"/>
      <c r="V10" s="2"/>
    </row>
    <row r="11" spans="1:24" ht="18">
      <c r="A11" s="712"/>
      <c r="B11" s="722"/>
      <c r="C11" s="319" t="s">
        <v>90</v>
      </c>
      <c r="D11" s="478">
        <v>1531833.8</v>
      </c>
      <c r="E11" s="314"/>
      <c r="F11" s="320">
        <v>1531833.8</v>
      </c>
      <c r="G11" s="316"/>
      <c r="H11" s="321">
        <v>1531833.8</v>
      </c>
      <c r="I11" s="318">
        <f t="shared" si="0"/>
        <v>0</v>
      </c>
      <c r="J11" s="11"/>
      <c r="K11" s="11"/>
      <c r="L11" s="11"/>
      <c r="M11" s="11"/>
      <c r="N11" s="2"/>
      <c r="O11" s="2"/>
      <c r="P11" s="2"/>
      <c r="Q11" s="2"/>
      <c r="R11" s="2"/>
      <c r="S11" s="2"/>
      <c r="T11" s="2"/>
      <c r="U11" s="2"/>
      <c r="V11" s="2"/>
    </row>
    <row r="12" spans="1:24" ht="18">
      <c r="A12" s="712"/>
      <c r="B12" s="722"/>
      <c r="C12" s="322" t="s">
        <v>91</v>
      </c>
      <c r="D12" s="478">
        <v>1219382.8</v>
      </c>
      <c r="E12" s="314"/>
      <c r="F12" s="320">
        <v>1219382.8</v>
      </c>
      <c r="G12" s="316"/>
      <c r="H12" s="321">
        <v>1219382.8</v>
      </c>
      <c r="I12" s="318">
        <f t="shared" si="0"/>
        <v>0</v>
      </c>
      <c r="J12" s="11"/>
      <c r="K12" s="11"/>
      <c r="L12" s="11"/>
      <c r="M12" s="11"/>
      <c r="N12" s="2"/>
      <c r="O12" s="2"/>
      <c r="P12" s="2"/>
      <c r="Q12" s="2"/>
      <c r="R12" s="2"/>
      <c r="S12" s="2"/>
      <c r="T12" s="2"/>
      <c r="U12" s="2"/>
      <c r="V12" s="2"/>
    </row>
    <row r="13" spans="1:24" ht="18">
      <c r="A13" s="712"/>
      <c r="B13" s="722"/>
      <c r="C13" s="322" t="s">
        <v>92</v>
      </c>
      <c r="D13" s="478"/>
      <c r="E13" s="314"/>
      <c r="F13" s="320"/>
      <c r="G13" s="316"/>
      <c r="H13" s="321"/>
      <c r="I13" s="318">
        <f t="shared" si="0"/>
        <v>0</v>
      </c>
      <c r="J13" s="11"/>
      <c r="K13" s="11"/>
      <c r="L13" s="11"/>
      <c r="M13" s="11"/>
      <c r="N13" s="2"/>
      <c r="O13" s="2"/>
      <c r="P13" s="2"/>
      <c r="Q13" s="2"/>
      <c r="R13" s="2"/>
      <c r="S13" s="2"/>
      <c r="T13" s="2"/>
      <c r="U13" s="2"/>
      <c r="V13" s="2"/>
      <c r="W13" s="2"/>
      <c r="X13" s="2"/>
    </row>
    <row r="14" spans="1:24" ht="18">
      <c r="A14" s="712"/>
      <c r="B14" s="722"/>
      <c r="C14" s="322" t="s">
        <v>93</v>
      </c>
      <c r="D14" s="478"/>
      <c r="E14" s="314"/>
      <c r="F14" s="320"/>
      <c r="G14" s="316"/>
      <c r="H14" s="321"/>
      <c r="I14" s="318">
        <f t="shared" si="0"/>
        <v>0</v>
      </c>
      <c r="J14" s="11"/>
      <c r="K14" s="11"/>
      <c r="L14" s="11"/>
      <c r="M14" s="11"/>
      <c r="N14" s="2"/>
      <c r="O14" s="2"/>
      <c r="P14" s="2"/>
      <c r="Q14" s="2"/>
      <c r="R14" s="2"/>
      <c r="S14" s="2"/>
      <c r="T14" s="2"/>
      <c r="U14" s="2"/>
      <c r="V14" s="2"/>
      <c r="W14" s="2"/>
      <c r="X14" s="2"/>
    </row>
    <row r="15" spans="1:24" ht="18">
      <c r="A15" s="712"/>
      <c r="B15" s="722"/>
      <c r="C15" s="322" t="s">
        <v>94</v>
      </c>
      <c r="D15" s="478">
        <v>875333.6</v>
      </c>
      <c r="E15" s="314"/>
      <c r="F15" s="320">
        <v>875333.6</v>
      </c>
      <c r="G15" s="316"/>
      <c r="H15" s="321">
        <v>875333.6</v>
      </c>
      <c r="I15" s="318">
        <f t="shared" si="0"/>
        <v>0</v>
      </c>
      <c r="J15" s="11"/>
      <c r="K15" s="11"/>
      <c r="L15" s="11"/>
      <c r="M15" s="11"/>
      <c r="N15" s="3"/>
      <c r="O15" s="3"/>
      <c r="P15" s="3"/>
      <c r="Q15" s="3"/>
      <c r="R15" s="3"/>
      <c r="S15" s="3"/>
      <c r="T15" s="3"/>
      <c r="U15" s="3"/>
      <c r="V15" s="4"/>
      <c r="W15" s="4"/>
      <c r="X15" s="4"/>
    </row>
    <row r="16" spans="1:24" ht="18">
      <c r="A16" s="712"/>
      <c r="B16" s="722"/>
      <c r="C16" s="322" t="s">
        <v>95</v>
      </c>
      <c r="D16" s="478">
        <v>4228636.3</v>
      </c>
      <c r="E16" s="314"/>
      <c r="F16" s="320">
        <v>4228636.3</v>
      </c>
      <c r="G16" s="316"/>
      <c r="H16" s="321">
        <v>4228636.3</v>
      </c>
      <c r="I16" s="318">
        <f t="shared" si="0"/>
        <v>0</v>
      </c>
      <c r="J16" s="620" t="s">
        <v>480</v>
      </c>
      <c r="K16" s="11"/>
      <c r="L16" s="11"/>
      <c r="M16" s="11"/>
      <c r="N16" s="3"/>
      <c r="O16" s="3"/>
      <c r="P16" s="3"/>
      <c r="Q16" s="3"/>
      <c r="R16" s="3"/>
      <c r="S16" s="3"/>
      <c r="T16" s="3"/>
      <c r="U16" s="3"/>
      <c r="V16" s="4"/>
      <c r="W16" s="4"/>
      <c r="X16" s="4"/>
    </row>
    <row r="17" spans="1:25" ht="18">
      <c r="A17" s="712"/>
      <c r="B17" s="722"/>
      <c r="C17" s="322" t="s">
        <v>198</v>
      </c>
      <c r="D17" s="478"/>
      <c r="E17" s="314"/>
      <c r="F17" s="315"/>
      <c r="G17" s="316"/>
      <c r="H17" s="321"/>
      <c r="I17" s="318">
        <f t="shared" si="0"/>
        <v>0</v>
      </c>
      <c r="J17" s="11"/>
      <c r="K17" s="11"/>
      <c r="L17" s="11"/>
      <c r="M17" s="11"/>
      <c r="N17" s="3"/>
      <c r="O17" s="3"/>
      <c r="P17" s="3"/>
      <c r="Q17" s="3"/>
      <c r="R17" s="3"/>
      <c r="S17" s="3"/>
      <c r="T17" s="3"/>
      <c r="U17" s="3"/>
      <c r="V17" s="4"/>
      <c r="W17" s="4"/>
      <c r="X17" s="4"/>
    </row>
    <row r="18" spans="1:25" ht="18">
      <c r="A18" s="712"/>
      <c r="B18" s="722"/>
      <c r="C18" s="322" t="s">
        <v>96</v>
      </c>
      <c r="D18" s="478"/>
      <c r="E18" s="314"/>
      <c r="F18" s="315"/>
      <c r="G18" s="316"/>
      <c r="H18" s="317"/>
      <c r="I18" s="318">
        <f t="shared" si="0"/>
        <v>0</v>
      </c>
      <c r="J18" s="11"/>
      <c r="K18" s="11"/>
      <c r="L18" s="11"/>
      <c r="M18" s="11"/>
      <c r="N18" s="3"/>
      <c r="O18" s="3"/>
      <c r="P18" s="3"/>
      <c r="Q18" s="3"/>
      <c r="R18" s="3"/>
      <c r="S18" s="3"/>
      <c r="T18" s="3"/>
      <c r="U18" s="3"/>
      <c r="V18" s="4"/>
      <c r="W18" s="4"/>
      <c r="X18" s="4"/>
    </row>
    <row r="19" spans="1:25" ht="18">
      <c r="A19" s="323"/>
      <c r="B19" s="722"/>
      <c r="C19" s="322" t="s">
        <v>197</v>
      </c>
      <c r="D19" s="478"/>
      <c r="E19" s="314"/>
      <c r="F19" s="315"/>
      <c r="G19" s="316"/>
      <c r="H19" s="317"/>
      <c r="I19" s="318">
        <f t="shared" si="0"/>
        <v>0</v>
      </c>
      <c r="J19" s="11"/>
      <c r="K19" s="11"/>
      <c r="L19" s="11"/>
      <c r="M19" s="11"/>
      <c r="N19" s="3"/>
      <c r="O19" s="3"/>
      <c r="P19" s="3"/>
      <c r="Q19" s="3"/>
      <c r="R19" s="3"/>
      <c r="S19" s="3"/>
      <c r="T19" s="3"/>
      <c r="U19" s="3"/>
      <c r="V19" s="4"/>
      <c r="W19" s="4"/>
      <c r="X19" s="4"/>
    </row>
    <row r="20" spans="1:25" ht="18">
      <c r="A20" s="323"/>
      <c r="B20" s="722"/>
      <c r="C20" s="322" t="s">
        <v>199</v>
      </c>
      <c r="D20" s="478"/>
      <c r="E20" s="314"/>
      <c r="F20" s="315"/>
      <c r="G20" s="316"/>
      <c r="H20" s="317"/>
      <c r="I20" s="318">
        <f t="shared" si="0"/>
        <v>0</v>
      </c>
      <c r="J20" s="11"/>
      <c r="K20" s="11"/>
      <c r="L20" s="11"/>
      <c r="M20" s="11"/>
      <c r="N20" s="3"/>
      <c r="O20" s="3"/>
      <c r="P20" s="3"/>
      <c r="Q20" s="3"/>
      <c r="R20" s="3"/>
      <c r="S20" s="3"/>
      <c r="T20" s="3"/>
      <c r="U20" s="3"/>
      <c r="V20" s="4"/>
      <c r="W20" s="4"/>
      <c r="X20" s="4"/>
    </row>
    <row r="21" spans="1:25" ht="16.5" thickBot="1">
      <c r="A21" s="719" t="s">
        <v>9</v>
      </c>
      <c r="B21" s="720"/>
      <c r="C21" s="721"/>
      <c r="D21" s="307">
        <f>SUM(D4:D20)</f>
        <v>52429269.800000004</v>
      </c>
      <c r="E21" s="307">
        <f t="shared" ref="E21:I21" si="1">SUM(E4:E18)</f>
        <v>0</v>
      </c>
      <c r="F21" s="307">
        <f t="shared" si="1"/>
        <v>52429269.800000004</v>
      </c>
      <c r="G21" s="307">
        <f t="shared" si="1"/>
        <v>35048104.93</v>
      </c>
      <c r="H21" s="307">
        <f t="shared" si="1"/>
        <v>51600590.241599984</v>
      </c>
      <c r="I21" s="307">
        <f t="shared" si="1"/>
        <v>828679.55840001581</v>
      </c>
      <c r="J21" s="5"/>
      <c r="K21" s="5"/>
      <c r="L21" s="3"/>
      <c r="M21" s="3"/>
      <c r="N21" s="3"/>
      <c r="O21" s="3"/>
      <c r="P21" s="3"/>
      <c r="Q21" s="3"/>
      <c r="R21" s="3"/>
      <c r="S21" s="3"/>
      <c r="T21" s="3"/>
      <c r="U21" s="3"/>
      <c r="V21" s="4"/>
      <c r="W21" s="4"/>
      <c r="X21" s="4"/>
    </row>
    <row r="22" spans="1:25">
      <c r="A22" s="2"/>
      <c r="B22" s="2"/>
      <c r="C22" s="4"/>
      <c r="D22" s="2"/>
      <c r="E22" s="16"/>
      <c r="F22" s="2"/>
      <c r="G22" s="2"/>
      <c r="H22" s="2"/>
      <c r="I22" s="2"/>
      <c r="J22" s="3"/>
      <c r="K22" s="3"/>
      <c r="L22" s="2"/>
      <c r="M22" s="2"/>
      <c r="N22" s="2"/>
      <c r="O22" s="4"/>
      <c r="P22" s="4"/>
      <c r="Q22" s="4"/>
      <c r="R22" s="4"/>
      <c r="S22" s="4"/>
      <c r="T22" s="4"/>
      <c r="U22" s="4"/>
      <c r="V22" s="4"/>
      <c r="W22" s="2"/>
      <c r="X22" s="2"/>
      <c r="Y22" s="2"/>
    </row>
    <row r="23" spans="1:25" ht="27.75" customHeight="1">
      <c r="A23" s="710" t="s">
        <v>97</v>
      </c>
      <c r="B23" s="710"/>
      <c r="C23" s="710"/>
      <c r="D23" s="710"/>
      <c r="E23" s="710"/>
      <c r="F23" s="710"/>
      <c r="G23" s="710"/>
      <c r="H23" s="710"/>
      <c r="I23" s="710"/>
      <c r="J23" s="12"/>
      <c r="K23" s="12"/>
      <c r="L23" s="14"/>
      <c r="M23" s="14"/>
      <c r="N23" s="14"/>
      <c r="O23" s="14"/>
      <c r="P23" s="14"/>
      <c r="Q23" s="14"/>
      <c r="R23" s="14"/>
      <c r="S23" s="14"/>
      <c r="T23" s="14"/>
      <c r="U23" s="14"/>
      <c r="V23" s="14"/>
      <c r="W23" s="15"/>
      <c r="X23" s="15"/>
      <c r="Y23" s="15"/>
    </row>
    <row r="24" spans="1:25" ht="27.75" customHeight="1">
      <c r="A24" s="715" t="s">
        <v>98</v>
      </c>
      <c r="B24" s="715"/>
      <c r="C24" s="715"/>
      <c r="D24" s="715"/>
      <c r="E24" s="715"/>
      <c r="F24" s="715"/>
      <c r="G24" s="715"/>
      <c r="H24" s="715"/>
      <c r="I24" s="715"/>
      <c r="J24" s="12"/>
      <c r="K24" s="12"/>
      <c r="L24" s="14"/>
      <c r="M24" s="14"/>
      <c r="N24" s="14"/>
      <c r="O24" s="14"/>
      <c r="P24" s="14"/>
      <c r="Q24" s="14"/>
      <c r="R24" s="14"/>
      <c r="S24" s="14"/>
      <c r="T24" s="14"/>
      <c r="U24" s="14"/>
      <c r="V24" s="14"/>
      <c r="W24" s="15"/>
      <c r="X24" s="15"/>
      <c r="Y24" s="15"/>
    </row>
    <row r="25" spans="1:25" ht="27.75" customHeight="1">
      <c r="A25" s="711" t="s">
        <v>203</v>
      </c>
      <c r="B25" s="711"/>
      <c r="C25" s="711"/>
      <c r="D25" s="711"/>
      <c r="E25" s="711"/>
      <c r="F25" s="711"/>
      <c r="G25" s="711"/>
      <c r="H25" s="711"/>
      <c r="I25" s="711"/>
      <c r="J25" s="12"/>
      <c r="K25" s="12"/>
      <c r="L25" s="14"/>
      <c r="M25" s="14"/>
      <c r="N25" s="14"/>
      <c r="O25" s="14"/>
      <c r="P25" s="14"/>
      <c r="Q25" s="14"/>
      <c r="R25" s="14"/>
      <c r="S25" s="14"/>
      <c r="T25" s="14"/>
      <c r="U25" s="14"/>
      <c r="V25" s="14"/>
      <c r="W25" s="15"/>
      <c r="X25" s="15"/>
      <c r="Y25" s="15"/>
    </row>
    <row r="26" spans="1:25" ht="27.75" customHeight="1">
      <c r="A26" s="723" t="s">
        <v>99</v>
      </c>
      <c r="B26" s="723"/>
      <c r="C26" s="723"/>
      <c r="D26" s="723"/>
      <c r="E26" s="723"/>
      <c r="F26" s="723"/>
      <c r="G26" s="723"/>
      <c r="H26" s="723"/>
      <c r="I26" s="723"/>
      <c r="J26" s="12"/>
      <c r="K26" s="12"/>
      <c r="L26" s="14"/>
      <c r="M26" s="14"/>
      <c r="N26" s="14"/>
      <c r="O26" s="14"/>
      <c r="P26" s="14"/>
      <c r="Q26" s="14"/>
      <c r="R26" s="14"/>
      <c r="S26" s="14"/>
      <c r="T26" s="14"/>
      <c r="U26" s="14"/>
      <c r="V26" s="14"/>
      <c r="W26" s="15"/>
      <c r="X26" s="15"/>
      <c r="Y26" s="15"/>
    </row>
    <row r="27" spans="1:25" ht="27.75" customHeight="1">
      <c r="A27" s="724" t="s">
        <v>100</v>
      </c>
      <c r="B27" s="724"/>
      <c r="C27" s="724"/>
      <c r="D27" s="724"/>
      <c r="E27" s="724"/>
      <c r="F27" s="724"/>
      <c r="G27" s="724"/>
      <c r="H27" s="724"/>
      <c r="I27" s="724"/>
      <c r="J27" s="12"/>
      <c r="K27" s="12"/>
      <c r="L27" s="14"/>
      <c r="M27" s="14"/>
      <c r="N27" s="14"/>
      <c r="O27" s="14"/>
      <c r="P27" s="14"/>
      <c r="Q27" s="14"/>
      <c r="R27" s="14"/>
      <c r="S27" s="14"/>
      <c r="T27" s="14"/>
      <c r="U27" s="14"/>
      <c r="V27" s="14"/>
      <c r="W27" s="15"/>
      <c r="X27" s="15"/>
      <c r="Y27" s="15"/>
    </row>
    <row r="28" spans="1:25" ht="36.75" customHeight="1">
      <c r="A28" s="716" t="s">
        <v>101</v>
      </c>
      <c r="B28" s="716"/>
      <c r="C28" s="716"/>
      <c r="D28" s="716"/>
      <c r="E28" s="716"/>
      <c r="F28" s="716"/>
      <c r="G28" s="716"/>
      <c r="H28" s="716"/>
      <c r="I28" s="716"/>
      <c r="J28" s="12"/>
      <c r="K28" s="12"/>
      <c r="L28" s="14"/>
      <c r="M28" s="14"/>
      <c r="N28" s="14"/>
      <c r="O28" s="14"/>
      <c r="P28" s="14"/>
      <c r="Q28" s="14"/>
      <c r="R28" s="14"/>
      <c r="S28" s="14"/>
      <c r="T28" s="14"/>
      <c r="U28" s="14"/>
      <c r="V28" s="14"/>
      <c r="W28" s="15"/>
      <c r="X28" s="15"/>
      <c r="Y28" s="15"/>
    </row>
    <row r="29" spans="1:25" ht="51.75" customHeight="1">
      <c r="A29" s="717" t="s">
        <v>205</v>
      </c>
      <c r="B29" s="717"/>
      <c r="C29" s="717"/>
      <c r="D29" s="717"/>
      <c r="E29" s="717"/>
      <c r="F29" s="717"/>
      <c r="G29" s="717"/>
      <c r="H29" s="717"/>
      <c r="I29" s="717"/>
      <c r="J29" s="12"/>
      <c r="K29" s="12"/>
      <c r="L29" s="14"/>
      <c r="M29" s="14"/>
      <c r="N29" s="14"/>
      <c r="O29" s="14"/>
      <c r="P29" s="14"/>
      <c r="Q29" s="14"/>
      <c r="R29" s="14"/>
      <c r="S29" s="14"/>
      <c r="T29" s="14"/>
      <c r="U29" s="14"/>
      <c r="V29" s="14"/>
      <c r="W29" s="15"/>
      <c r="X29" s="15"/>
      <c r="Y29" s="15"/>
    </row>
    <row r="30" spans="1:25" ht="27.75" customHeight="1">
      <c r="A30" s="718" t="s">
        <v>204</v>
      </c>
      <c r="B30" s="718"/>
      <c r="C30" s="718"/>
      <c r="D30" s="718"/>
      <c r="E30" s="718"/>
      <c r="F30" s="718"/>
      <c r="G30" s="718"/>
      <c r="H30" s="718"/>
      <c r="I30" s="718"/>
      <c r="J30" s="12"/>
      <c r="K30" s="12"/>
      <c r="L30" s="14"/>
      <c r="M30" s="14"/>
      <c r="N30" s="14"/>
      <c r="O30" s="14"/>
      <c r="P30" s="14"/>
      <c r="Q30" s="14"/>
      <c r="R30" s="14"/>
      <c r="S30" s="14"/>
      <c r="T30" s="14"/>
      <c r="U30" s="14"/>
      <c r="V30" s="14"/>
    </row>
  </sheetData>
  <mergeCells count="17">
    <mergeCell ref="A28:I28"/>
    <mergeCell ref="A29:I29"/>
    <mergeCell ref="A30:I30"/>
    <mergeCell ref="A21:C21"/>
    <mergeCell ref="B8:B20"/>
    <mergeCell ref="A26:I26"/>
    <mergeCell ref="A27:I27"/>
    <mergeCell ref="A1:I1"/>
    <mergeCell ref="A23:I23"/>
    <mergeCell ref="A25:I25"/>
    <mergeCell ref="A2:A18"/>
    <mergeCell ref="B2:C3"/>
    <mergeCell ref="B4:C4"/>
    <mergeCell ref="B5:C5"/>
    <mergeCell ref="B6:C6"/>
    <mergeCell ref="B7:C7"/>
    <mergeCell ref="A24:I24"/>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dimension ref="A1:AI66"/>
  <sheetViews>
    <sheetView view="pageBreakPreview" zoomScale="85" zoomScaleNormal="75" zoomScaleSheetLayoutView="85" workbookViewId="0">
      <selection activeCell="I3" sqref="I3"/>
    </sheetView>
  </sheetViews>
  <sheetFormatPr defaultRowHeight="12.75"/>
  <cols>
    <col min="1" max="1" width="14.7109375" style="4" customWidth="1"/>
    <col min="2" max="2" width="4.85546875" style="4" customWidth="1"/>
    <col min="3" max="3" width="21.8554687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2" width="11.42578125" style="5" customWidth="1"/>
    <col min="13" max="13" width="11.5703125" style="5" customWidth="1"/>
    <col min="14" max="14" width="10.42578125" style="5" customWidth="1"/>
    <col min="15" max="15" width="11.28515625" style="3" customWidth="1"/>
    <col min="16" max="16" width="12.5703125" style="3" customWidth="1"/>
    <col min="17" max="17" width="12.28515625" style="3" customWidth="1"/>
    <col min="18" max="18" width="12" style="3" customWidth="1"/>
    <col min="19" max="19" width="13.140625" style="3" customWidth="1"/>
    <col min="20" max="20" width="12.85546875" style="3" customWidth="1"/>
    <col min="21" max="21" width="5.42578125" style="3" customWidth="1"/>
    <col min="22"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793" t="s">
        <v>494</v>
      </c>
      <c r="B1" s="793"/>
      <c r="C1" s="793"/>
      <c r="D1" s="793"/>
      <c r="E1" s="793"/>
      <c r="F1" s="793"/>
      <c r="G1" s="793"/>
      <c r="H1" s="793"/>
      <c r="I1" s="793"/>
      <c r="J1" s="793"/>
      <c r="K1" s="793"/>
      <c r="L1" s="793"/>
      <c r="M1" s="793"/>
      <c r="N1" s="793"/>
      <c r="O1" s="793"/>
      <c r="P1" s="793"/>
      <c r="Q1" s="793"/>
      <c r="R1" s="793"/>
      <c r="S1" s="98"/>
    </row>
    <row r="2" spans="1:35" ht="24.75" customHeight="1">
      <c r="A2" s="794" t="s">
        <v>0</v>
      </c>
      <c r="B2" s="797" t="s">
        <v>1</v>
      </c>
      <c r="C2" s="798"/>
      <c r="D2" s="803" t="s">
        <v>2</v>
      </c>
      <c r="E2" s="804"/>
      <c r="F2" s="805"/>
      <c r="G2" s="806" t="s">
        <v>3</v>
      </c>
      <c r="H2" s="807"/>
      <c r="I2" s="808"/>
      <c r="J2" s="809" t="s">
        <v>4</v>
      </c>
      <c r="K2" s="810"/>
      <c r="L2" s="811"/>
      <c r="M2" s="812" t="s">
        <v>5</v>
      </c>
      <c r="N2" s="813"/>
      <c r="O2" s="814"/>
      <c r="P2" s="815" t="s">
        <v>6</v>
      </c>
      <c r="Q2" s="816"/>
      <c r="R2" s="817"/>
      <c r="S2" s="99"/>
      <c r="T2" s="5"/>
      <c r="AD2" s="3"/>
      <c r="AE2" s="3"/>
      <c r="AF2" s="3"/>
      <c r="AG2" s="3"/>
      <c r="AH2" s="3"/>
      <c r="AI2" s="3"/>
    </row>
    <row r="3" spans="1:35" ht="51.75" customHeight="1">
      <c r="A3" s="795"/>
      <c r="B3" s="799"/>
      <c r="C3" s="800"/>
      <c r="D3" s="217" t="s">
        <v>7</v>
      </c>
      <c r="E3" s="100" t="s">
        <v>8</v>
      </c>
      <c r="F3" s="101" t="s">
        <v>9</v>
      </c>
      <c r="G3" s="196" t="s">
        <v>7</v>
      </c>
      <c r="H3" s="102" t="s">
        <v>8</v>
      </c>
      <c r="I3" s="103" t="s">
        <v>9</v>
      </c>
      <c r="J3" s="196" t="s">
        <v>7</v>
      </c>
      <c r="K3" s="104" t="s">
        <v>8</v>
      </c>
      <c r="L3" s="105" t="s">
        <v>9</v>
      </c>
      <c r="M3" s="196" t="s">
        <v>7</v>
      </c>
      <c r="N3" s="106" t="s">
        <v>8</v>
      </c>
      <c r="O3" s="107" t="s">
        <v>9</v>
      </c>
      <c r="P3" s="196" t="s">
        <v>7</v>
      </c>
      <c r="Q3" s="108" t="s">
        <v>8</v>
      </c>
      <c r="R3" s="109" t="s">
        <v>9</v>
      </c>
      <c r="S3" s="99"/>
      <c r="T3" s="5"/>
      <c r="AD3" s="3"/>
      <c r="AE3" s="3"/>
      <c r="AF3" s="3"/>
      <c r="AG3" s="3"/>
      <c r="AH3" s="3"/>
      <c r="AI3" s="3"/>
    </row>
    <row r="4" spans="1:35" ht="18.75" customHeight="1" thickBot="1">
      <c r="A4" s="795"/>
      <c r="B4" s="801"/>
      <c r="C4" s="802"/>
      <c r="D4" s="218" t="s">
        <v>10</v>
      </c>
      <c r="E4" s="110" t="s">
        <v>11</v>
      </c>
      <c r="F4" s="111" t="s">
        <v>12</v>
      </c>
      <c r="G4" s="197" t="s">
        <v>13</v>
      </c>
      <c r="H4" s="112" t="s">
        <v>14</v>
      </c>
      <c r="I4" s="113" t="s">
        <v>15</v>
      </c>
      <c r="J4" s="197" t="s">
        <v>169</v>
      </c>
      <c r="K4" s="114" t="s">
        <v>170</v>
      </c>
      <c r="L4" s="115" t="s">
        <v>171</v>
      </c>
      <c r="M4" s="197" t="s">
        <v>16</v>
      </c>
      <c r="N4" s="116" t="s">
        <v>17</v>
      </c>
      <c r="O4" s="117" t="s">
        <v>18</v>
      </c>
      <c r="P4" s="197" t="s">
        <v>172</v>
      </c>
      <c r="Q4" s="118" t="s">
        <v>173</v>
      </c>
      <c r="R4" s="119" t="s">
        <v>174</v>
      </c>
      <c r="S4" s="99"/>
      <c r="T4" s="5"/>
      <c r="AD4" s="3"/>
      <c r="AE4" s="3"/>
      <c r="AF4" s="3"/>
      <c r="AG4" s="3"/>
      <c r="AH4" s="3"/>
      <c r="AI4" s="3"/>
    </row>
    <row r="5" spans="1:35" ht="21.95" customHeight="1">
      <c r="A5" s="795"/>
      <c r="B5" s="818" t="s">
        <v>19</v>
      </c>
      <c r="C5" s="819"/>
      <c r="D5" s="219">
        <v>21</v>
      </c>
      <c r="E5" s="121">
        <v>1</v>
      </c>
      <c r="F5" s="122">
        <f>D5+E5</f>
        <v>22</v>
      </c>
      <c r="G5" s="425">
        <v>83</v>
      </c>
      <c r="H5" s="123">
        <v>6</v>
      </c>
      <c r="I5" s="124">
        <f>G5+H5</f>
        <v>89</v>
      </c>
      <c r="J5" s="425">
        <v>3</v>
      </c>
      <c r="K5" s="125">
        <v>1</v>
      </c>
      <c r="L5" s="126">
        <f>J5+K5</f>
        <v>4</v>
      </c>
      <c r="M5" s="425">
        <f>'2022 ATIKSU ALT DAĞ.'!T7</f>
        <v>1</v>
      </c>
      <c r="N5" s="127"/>
      <c r="O5" s="128">
        <f>M5+N5</f>
        <v>1</v>
      </c>
      <c r="P5" s="425">
        <f>D5+G5+J5+M5</f>
        <v>108</v>
      </c>
      <c r="Q5" s="426">
        <f t="shared" ref="P5:R9" si="0">E5+H5+K5+N5</f>
        <v>8</v>
      </c>
      <c r="R5" s="427">
        <f>F5+I5+L5+O5</f>
        <v>116</v>
      </c>
      <c r="S5" s="120"/>
      <c r="T5" s="5"/>
      <c r="AD5" s="3"/>
      <c r="AE5" s="3"/>
      <c r="AF5" s="3"/>
      <c r="AG5" s="3"/>
      <c r="AH5" s="3"/>
      <c r="AI5" s="3"/>
    </row>
    <row r="6" spans="1:35" ht="26.25" customHeight="1">
      <c r="A6" s="795"/>
      <c r="B6" s="818" t="s">
        <v>20</v>
      </c>
      <c r="C6" s="819"/>
      <c r="D6" s="219">
        <f>'2022 İÇMESUYU ALT DAĞ.'!R33</f>
        <v>0</v>
      </c>
      <c r="E6" s="121"/>
      <c r="F6" s="122">
        <f>D6+E6</f>
        <v>0</v>
      </c>
      <c r="G6" s="425">
        <v>0</v>
      </c>
      <c r="H6" s="123"/>
      <c r="I6" s="124">
        <f>G6+H6</f>
        <v>0</v>
      </c>
      <c r="J6" s="425">
        <f>'2022 SULAMA ALT DAĞ.'!T10</f>
        <v>0</v>
      </c>
      <c r="K6" s="125"/>
      <c r="L6" s="126">
        <f>J6+K6</f>
        <v>0</v>
      </c>
      <c r="M6" s="425">
        <f>'2022 ATIKSU ALT DAĞ.'!U7</f>
        <v>0</v>
      </c>
      <c r="N6" s="127"/>
      <c r="O6" s="128">
        <f>M6+N6</f>
        <v>0</v>
      </c>
      <c r="P6" s="425">
        <f t="shared" si="0"/>
        <v>0</v>
      </c>
      <c r="Q6" s="426">
        <f t="shared" si="0"/>
        <v>0</v>
      </c>
      <c r="R6" s="427">
        <f>F6+I6+L6+O6</f>
        <v>0</v>
      </c>
      <c r="S6" s="120"/>
      <c r="T6" s="5"/>
      <c r="AD6" s="3"/>
      <c r="AE6" s="3"/>
      <c r="AF6" s="3"/>
      <c r="AG6" s="3"/>
      <c r="AH6" s="3"/>
      <c r="AI6" s="3"/>
    </row>
    <row r="7" spans="1:35" ht="21.95" customHeight="1">
      <c r="A7" s="795"/>
      <c r="B7" s="820" t="s">
        <v>21</v>
      </c>
      <c r="C7" s="821"/>
      <c r="D7" s="219">
        <f>'2022 İÇMESUYU ALT DAĞ.'!S33</f>
        <v>1</v>
      </c>
      <c r="E7" s="121"/>
      <c r="F7" s="129">
        <f>D7+E7</f>
        <v>1</v>
      </c>
      <c r="G7" s="222">
        <v>1</v>
      </c>
      <c r="H7" s="123"/>
      <c r="I7" s="124">
        <f>G7+H7</f>
        <v>1</v>
      </c>
      <c r="J7" s="222">
        <f>'2022 SULAMA ALT DAĞ.'!U10</f>
        <v>0</v>
      </c>
      <c r="K7" s="125"/>
      <c r="L7" s="126">
        <f>J7+K7</f>
        <v>0</v>
      </c>
      <c r="M7" s="222">
        <f>'2022 ATIKSU ALT DAĞ.'!V7</f>
        <v>0</v>
      </c>
      <c r="N7" s="127"/>
      <c r="O7" s="128">
        <f>M7+N7</f>
        <v>0</v>
      </c>
      <c r="P7" s="222">
        <f t="shared" si="0"/>
        <v>2</v>
      </c>
      <c r="Q7" s="426">
        <f t="shared" si="0"/>
        <v>0</v>
      </c>
      <c r="R7" s="427">
        <f t="shared" si="0"/>
        <v>2</v>
      </c>
      <c r="S7" s="120"/>
      <c r="T7" s="5"/>
      <c r="AD7" s="3"/>
      <c r="AE7" s="3"/>
      <c r="AF7" s="3"/>
      <c r="AG7" s="3"/>
      <c r="AH7" s="3"/>
      <c r="AI7" s="3"/>
    </row>
    <row r="8" spans="1:35" ht="21.95" customHeight="1">
      <c r="A8" s="795"/>
      <c r="B8" s="818" t="s">
        <v>22</v>
      </c>
      <c r="C8" s="819"/>
      <c r="D8" s="219"/>
      <c r="E8" s="121"/>
      <c r="F8" s="129">
        <f>D8+E8</f>
        <v>0</v>
      </c>
      <c r="G8" s="425"/>
      <c r="H8" s="123"/>
      <c r="I8" s="124">
        <f>G8+H8</f>
        <v>0</v>
      </c>
      <c r="J8" s="425"/>
      <c r="K8" s="125"/>
      <c r="L8" s="126">
        <f>J8+K8</f>
        <v>0</v>
      </c>
      <c r="M8" s="425"/>
      <c r="N8" s="127"/>
      <c r="O8" s="128">
        <f>M8+N8</f>
        <v>0</v>
      </c>
      <c r="P8" s="425">
        <f t="shared" si="0"/>
        <v>0</v>
      </c>
      <c r="Q8" s="426">
        <f t="shared" si="0"/>
        <v>0</v>
      </c>
      <c r="R8" s="427">
        <f t="shared" si="0"/>
        <v>0</v>
      </c>
      <c r="S8" s="120"/>
      <c r="T8" s="5"/>
      <c r="AD8" s="3"/>
      <c r="AE8" s="3"/>
      <c r="AF8" s="3"/>
      <c r="AG8" s="3"/>
      <c r="AH8" s="3"/>
      <c r="AI8" s="3"/>
    </row>
    <row r="9" spans="1:35" ht="21.95" customHeight="1">
      <c r="A9" s="795"/>
      <c r="B9" s="818" t="s">
        <v>167</v>
      </c>
      <c r="C9" s="819"/>
      <c r="D9" s="220">
        <f>'2022 İÇMESUYU ALT DAĞ.'!U33</f>
        <v>6</v>
      </c>
      <c r="E9" s="130"/>
      <c r="F9" s="131">
        <f>D9+E9</f>
        <v>6</v>
      </c>
      <c r="G9" s="425">
        <f>'2022 YOL İZLEME ALT DAĞ.'!AJ96</f>
        <v>1</v>
      </c>
      <c r="H9" s="132"/>
      <c r="I9" s="133">
        <f>G9+H9</f>
        <v>1</v>
      </c>
      <c r="J9" s="425">
        <f>'2022 SULAMA ALT DAĞ.'!W10</f>
        <v>1</v>
      </c>
      <c r="K9" s="134"/>
      <c r="L9" s="135">
        <f>J9+K9</f>
        <v>1</v>
      </c>
      <c r="M9" s="425">
        <f>'2022 ATIKSU ALT DAĞ.'!X7</f>
        <v>1</v>
      </c>
      <c r="N9" s="136"/>
      <c r="O9" s="137">
        <f>M9+N9</f>
        <v>1</v>
      </c>
      <c r="P9" s="425">
        <f t="shared" si="0"/>
        <v>9</v>
      </c>
      <c r="Q9" s="428">
        <f t="shared" si="0"/>
        <v>0</v>
      </c>
      <c r="R9" s="429">
        <f t="shared" si="0"/>
        <v>9</v>
      </c>
      <c r="S9" s="120"/>
      <c r="T9" s="5"/>
      <c r="AD9" s="3"/>
      <c r="AE9" s="3"/>
      <c r="AF9" s="3"/>
      <c r="AG9" s="3"/>
      <c r="AH9" s="3"/>
      <c r="AI9" s="3"/>
    </row>
    <row r="10" spans="1:35" ht="21.95" customHeight="1" thickBot="1">
      <c r="A10" s="796"/>
      <c r="B10" s="822" t="s">
        <v>9</v>
      </c>
      <c r="C10" s="823"/>
      <c r="D10" s="221">
        <f>SUM(D5:D9)</f>
        <v>28</v>
      </c>
      <c r="E10" s="138">
        <f>SUM(E5:E9)</f>
        <v>1</v>
      </c>
      <c r="F10" s="139">
        <f>SUM(F5:F9)</f>
        <v>29</v>
      </c>
      <c r="G10" s="223">
        <f t="shared" ref="G10:R10" si="1">SUM(G5:G9)</f>
        <v>85</v>
      </c>
      <c r="H10" s="140">
        <f t="shared" si="1"/>
        <v>6</v>
      </c>
      <c r="I10" s="141">
        <f t="shared" si="1"/>
        <v>91</v>
      </c>
      <c r="J10" s="223">
        <f t="shared" si="1"/>
        <v>4</v>
      </c>
      <c r="K10" s="142">
        <f t="shared" si="1"/>
        <v>1</v>
      </c>
      <c r="L10" s="143">
        <f t="shared" si="1"/>
        <v>5</v>
      </c>
      <c r="M10" s="223">
        <f t="shared" si="1"/>
        <v>2</v>
      </c>
      <c r="N10" s="144">
        <f t="shared" si="1"/>
        <v>0</v>
      </c>
      <c r="O10" s="145">
        <f t="shared" si="1"/>
        <v>2</v>
      </c>
      <c r="P10" s="223">
        <f t="shared" si="1"/>
        <v>119</v>
      </c>
      <c r="Q10" s="430">
        <f t="shared" si="1"/>
        <v>8</v>
      </c>
      <c r="R10" s="431">
        <f t="shared" si="1"/>
        <v>127</v>
      </c>
      <c r="S10" s="120"/>
      <c r="T10" s="5"/>
      <c r="AD10" s="3"/>
      <c r="AE10" s="3"/>
      <c r="AF10" s="3"/>
      <c r="AG10" s="3"/>
      <c r="AH10" s="3"/>
      <c r="AI10" s="3"/>
    </row>
    <row r="11" spans="1:35" ht="10.5" customHeight="1">
      <c r="A11" s="6"/>
      <c r="B11" s="13"/>
    </row>
    <row r="12" spans="1:35" ht="21.75" customHeight="1" thickBot="1"/>
    <row r="13" spans="1:35" s="146" customFormat="1" ht="31.5" customHeight="1" thickBot="1">
      <c r="A13" s="824" t="s">
        <v>188</v>
      </c>
      <c r="B13" s="825"/>
      <c r="C13" s="825"/>
      <c r="D13" s="825"/>
      <c r="E13" s="825"/>
      <c r="F13" s="825"/>
      <c r="G13" s="825"/>
      <c r="H13" s="825"/>
      <c r="I13" s="825"/>
      <c r="J13" s="825"/>
      <c r="K13" s="825"/>
      <c r="L13" s="825"/>
      <c r="M13" s="825"/>
      <c r="N13" s="825"/>
      <c r="O13" s="825"/>
      <c r="P13" s="825"/>
      <c r="Q13" s="825"/>
      <c r="R13" s="825"/>
      <c r="S13" s="825"/>
      <c r="T13" s="825"/>
      <c r="U13" s="826"/>
    </row>
    <row r="14" spans="1:35" s="159" customFormat="1" ht="51.75" customHeight="1">
      <c r="A14" s="740" t="s">
        <v>24</v>
      </c>
      <c r="B14" s="741"/>
      <c r="C14" s="742"/>
      <c r="D14" s="746" t="s">
        <v>27</v>
      </c>
      <c r="E14" s="746" t="s">
        <v>32</v>
      </c>
      <c r="F14" s="746" t="s">
        <v>35</v>
      </c>
      <c r="G14" s="735" t="s">
        <v>89</v>
      </c>
      <c r="H14" s="735"/>
      <c r="I14" s="735"/>
      <c r="J14" s="733" t="s">
        <v>47</v>
      </c>
      <c r="K14" s="734"/>
      <c r="L14" s="746" t="s">
        <v>40</v>
      </c>
      <c r="M14" s="746" t="s">
        <v>42</v>
      </c>
      <c r="N14" s="748" t="s">
        <v>43</v>
      </c>
      <c r="O14" s="731" t="s">
        <v>118</v>
      </c>
      <c r="P14" s="731"/>
      <c r="Q14" s="731"/>
      <c r="R14" s="731" t="s">
        <v>189</v>
      </c>
      <c r="S14" s="731"/>
      <c r="T14" s="732"/>
      <c r="U14" s="160"/>
      <c r="V14" s="160"/>
      <c r="W14" s="160"/>
      <c r="X14" s="160"/>
      <c r="Y14" s="160"/>
      <c r="Z14" s="160"/>
      <c r="AA14" s="160"/>
      <c r="AB14" s="160"/>
    </row>
    <row r="15" spans="1:35" s="159" customFormat="1" ht="51.75" customHeight="1">
      <c r="A15" s="743"/>
      <c r="B15" s="744"/>
      <c r="C15" s="745"/>
      <c r="D15" s="747"/>
      <c r="E15" s="747"/>
      <c r="F15" s="747"/>
      <c r="G15" s="224" t="s">
        <v>202</v>
      </c>
      <c r="H15" s="224" t="s">
        <v>178</v>
      </c>
      <c r="I15" s="224" t="s">
        <v>179</v>
      </c>
      <c r="J15" s="224" t="s">
        <v>180</v>
      </c>
      <c r="K15" s="224" t="s">
        <v>181</v>
      </c>
      <c r="L15" s="747"/>
      <c r="M15" s="747"/>
      <c r="N15" s="749"/>
      <c r="O15" s="227" t="s">
        <v>45</v>
      </c>
      <c r="P15" s="228" t="s">
        <v>46</v>
      </c>
      <c r="Q15" s="229" t="s">
        <v>50</v>
      </c>
      <c r="R15" s="227" t="s">
        <v>190</v>
      </c>
      <c r="S15" s="228" t="s">
        <v>191</v>
      </c>
      <c r="T15" s="229" t="s">
        <v>192</v>
      </c>
      <c r="U15" s="160"/>
      <c r="V15" s="160"/>
      <c r="W15" s="160"/>
      <c r="X15" s="160"/>
      <c r="Y15" s="160"/>
      <c r="Z15" s="160"/>
      <c r="AA15" s="160"/>
      <c r="AB15" s="160"/>
    </row>
    <row r="16" spans="1:35" ht="46.5" customHeight="1">
      <c r="A16" s="736" t="s">
        <v>25</v>
      </c>
      <c r="B16" s="737"/>
      <c r="C16" s="737"/>
      <c r="D16" s="249"/>
      <c r="E16" s="249"/>
      <c r="F16" s="250"/>
      <c r="G16" s="275"/>
      <c r="H16" s="249"/>
      <c r="I16" s="249"/>
      <c r="J16" s="250"/>
      <c r="K16" s="249"/>
      <c r="L16" s="249"/>
      <c r="M16" s="249"/>
      <c r="N16" s="251"/>
      <c r="O16" s="252"/>
      <c r="P16" s="249"/>
      <c r="Q16" s="251"/>
      <c r="R16" s="252"/>
      <c r="S16" s="249"/>
      <c r="T16" s="251"/>
      <c r="AC16" s="4"/>
    </row>
    <row r="17" spans="1:29" ht="47.25" customHeight="1" thickBot="1">
      <c r="A17" s="738" t="s">
        <v>19</v>
      </c>
      <c r="B17" s="739"/>
      <c r="C17" s="739"/>
      <c r="D17" s="326">
        <f>'2022 YOL İZLEME ALT DAĞ.'!Q96</f>
        <v>0</v>
      </c>
      <c r="E17" s="326">
        <f>'2022 YOL İZLEME ALT DAĞ.'!R96</f>
        <v>0</v>
      </c>
      <c r="F17" s="326">
        <f>'2022 YOL İZLEME ALT DAĞ.'!T96</f>
        <v>18.2</v>
      </c>
      <c r="G17" s="326"/>
      <c r="H17" s="326"/>
      <c r="I17" s="326"/>
      <c r="J17" s="326">
        <f>'2022 YOL İZLEME ALT DAĞ.'!U96</f>
        <v>2.6</v>
      </c>
      <c r="K17" s="326"/>
      <c r="L17" s="326">
        <f>'2022 YOL İZLEME ALT DAĞ.'!W96</f>
        <v>82911</v>
      </c>
      <c r="M17" s="326"/>
      <c r="N17" s="327">
        <f>'2022 YOL İZLEME ALT DAĞ.'!AA96</f>
        <v>418</v>
      </c>
      <c r="O17" s="328"/>
      <c r="P17" s="326"/>
      <c r="Q17" s="327"/>
      <c r="R17" s="328"/>
      <c r="S17" s="326"/>
      <c r="T17" s="327"/>
      <c r="AC17" s="4"/>
    </row>
    <row r="18" spans="1:29" ht="21" customHeight="1">
      <c r="A18" s="5"/>
      <c r="B18" s="3"/>
      <c r="C18" s="5"/>
      <c r="D18" s="4"/>
      <c r="E18" s="4"/>
      <c r="F18" s="4"/>
    </row>
    <row r="19" spans="1:29" ht="20.25" customHeight="1" thickBot="1">
      <c r="A19" s="150"/>
      <c r="B19" s="150"/>
      <c r="C19" s="150"/>
      <c r="D19" s="150"/>
      <c r="E19" s="150"/>
      <c r="F19" s="151"/>
      <c r="G19" s="151"/>
      <c r="H19" s="152"/>
      <c r="I19" s="153"/>
      <c r="J19" s="153"/>
      <c r="K19" s="153"/>
      <c r="L19" s="153"/>
      <c r="M19" s="153"/>
      <c r="N19" s="153"/>
      <c r="P19" s="154"/>
      <c r="Q19" s="154"/>
      <c r="R19" s="154"/>
    </row>
    <row r="20" spans="1:29" ht="24.75" customHeight="1" thickBot="1">
      <c r="A20" s="759" t="s">
        <v>52</v>
      </c>
      <c r="B20" s="760"/>
      <c r="C20" s="760"/>
      <c r="D20" s="760"/>
      <c r="E20" s="760"/>
      <c r="F20" s="760"/>
      <c r="G20" s="760"/>
      <c r="H20" s="760"/>
      <c r="I20" s="760"/>
      <c r="J20" s="760"/>
      <c r="K20" s="760"/>
      <c r="L20" s="760"/>
      <c r="M20" s="760"/>
      <c r="N20" s="760"/>
      <c r="O20" s="761"/>
      <c r="P20" s="155"/>
      <c r="Q20" s="155"/>
      <c r="R20" s="155"/>
      <c r="S20" s="154"/>
    </row>
    <row r="21" spans="1:29" ht="29.25" customHeight="1">
      <c r="A21" s="764"/>
      <c r="B21" s="767" t="s">
        <v>24</v>
      </c>
      <c r="C21" s="768"/>
      <c r="D21" s="773" t="s">
        <v>7</v>
      </c>
      <c r="E21" s="774"/>
      <c r="F21" s="774"/>
      <c r="G21" s="774"/>
      <c r="H21" s="774"/>
      <c r="I21" s="775"/>
      <c r="J21" s="776" t="s">
        <v>19</v>
      </c>
      <c r="K21" s="777"/>
      <c r="L21" s="777"/>
      <c r="M21" s="777"/>
      <c r="N21" s="777"/>
      <c r="O21" s="778"/>
      <c r="P21" s="4"/>
      <c r="Q21" s="4"/>
      <c r="R21" s="4"/>
      <c r="S21" s="155"/>
      <c r="T21" s="5"/>
    </row>
    <row r="22" spans="1:29" ht="30" customHeight="1">
      <c r="A22" s="765"/>
      <c r="B22" s="769"/>
      <c r="C22" s="770"/>
      <c r="D22" s="779" t="s">
        <v>28</v>
      </c>
      <c r="E22" s="780"/>
      <c r="F22" s="788" t="s">
        <v>53</v>
      </c>
      <c r="G22" s="788"/>
      <c r="H22" s="789" t="s">
        <v>9</v>
      </c>
      <c r="I22" s="838" t="s">
        <v>54</v>
      </c>
      <c r="J22" s="840" t="s">
        <v>28</v>
      </c>
      <c r="K22" s="841"/>
      <c r="L22" s="842" t="s">
        <v>53</v>
      </c>
      <c r="M22" s="842"/>
      <c r="N22" s="843" t="s">
        <v>9</v>
      </c>
      <c r="O22" s="725" t="s">
        <v>55</v>
      </c>
      <c r="P22" s="4"/>
      <c r="Q22" s="4"/>
      <c r="R22" s="4"/>
      <c r="S22" s="4"/>
    </row>
    <row r="23" spans="1:29" ht="65.25" customHeight="1" thickBot="1">
      <c r="A23" s="766"/>
      <c r="B23" s="771"/>
      <c r="C23" s="772"/>
      <c r="D23" s="198" t="s">
        <v>56</v>
      </c>
      <c r="E23" s="199" t="s">
        <v>57</v>
      </c>
      <c r="F23" s="199" t="s">
        <v>56</v>
      </c>
      <c r="G23" s="199" t="s">
        <v>57</v>
      </c>
      <c r="H23" s="790"/>
      <c r="I23" s="839"/>
      <c r="J23" s="161" t="s">
        <v>56</v>
      </c>
      <c r="K23" s="162" t="s">
        <v>57</v>
      </c>
      <c r="L23" s="162" t="s">
        <v>56</v>
      </c>
      <c r="M23" s="162" t="s">
        <v>57</v>
      </c>
      <c r="N23" s="844"/>
      <c r="O23" s="726"/>
      <c r="P23" s="4"/>
      <c r="Q23" s="4"/>
      <c r="R23" s="4"/>
      <c r="S23" s="4"/>
    </row>
    <row r="24" spans="1:29" ht="20.100000000000001" customHeight="1">
      <c r="A24" s="781" t="s">
        <v>0</v>
      </c>
      <c r="B24" s="784" t="s">
        <v>58</v>
      </c>
      <c r="C24" s="785"/>
      <c r="D24" s="257"/>
      <c r="E24" s="258"/>
      <c r="F24" s="258"/>
      <c r="G24" s="258"/>
      <c r="H24" s="258"/>
      <c r="I24" s="259"/>
      <c r="J24" s="163"/>
      <c r="K24" s="164"/>
      <c r="L24" s="164"/>
      <c r="M24" s="164"/>
      <c r="N24" s="164"/>
      <c r="O24" s="165"/>
      <c r="P24" s="4"/>
      <c r="Q24" s="4"/>
      <c r="R24" s="4"/>
      <c r="S24" s="4"/>
    </row>
    <row r="25" spans="1:29" ht="20.100000000000001" customHeight="1">
      <c r="A25" s="782"/>
      <c r="B25" s="786" t="s">
        <v>59</v>
      </c>
      <c r="C25" s="787"/>
      <c r="D25" s="260"/>
      <c r="E25" s="248"/>
      <c r="F25" s="248"/>
      <c r="G25" s="248"/>
      <c r="H25" s="261"/>
      <c r="I25" s="262"/>
      <c r="J25" s="166"/>
      <c r="K25" s="167"/>
      <c r="L25" s="167"/>
      <c r="M25" s="167"/>
      <c r="N25" s="168"/>
      <c r="O25" s="169"/>
      <c r="P25" s="4"/>
      <c r="Q25" s="4"/>
      <c r="R25" s="4"/>
      <c r="S25" s="4"/>
    </row>
    <row r="26" spans="1:29" ht="20.100000000000001" customHeight="1">
      <c r="A26" s="782"/>
      <c r="B26" s="786" t="s">
        <v>60</v>
      </c>
      <c r="C26" s="787"/>
      <c r="D26" s="260"/>
      <c r="E26" s="248"/>
      <c r="F26" s="248"/>
      <c r="G26" s="248"/>
      <c r="H26" s="248"/>
      <c r="I26" s="263"/>
      <c r="J26" s="166"/>
      <c r="K26" s="167"/>
      <c r="L26" s="167"/>
      <c r="M26" s="167"/>
      <c r="N26" s="167"/>
      <c r="O26" s="170"/>
      <c r="P26" s="4"/>
      <c r="Q26" s="4"/>
      <c r="R26" s="4"/>
      <c r="S26" s="4"/>
    </row>
    <row r="27" spans="1:29" ht="20.100000000000001" customHeight="1" thickBot="1">
      <c r="A27" s="783"/>
      <c r="B27" s="836" t="s">
        <v>9</v>
      </c>
      <c r="C27" s="837"/>
      <c r="D27" s="264"/>
      <c r="E27" s="265"/>
      <c r="F27" s="265"/>
      <c r="G27" s="265"/>
      <c r="H27" s="265"/>
      <c r="I27" s="266"/>
      <c r="J27" s="171"/>
      <c r="K27" s="172"/>
      <c r="L27" s="172"/>
      <c r="M27" s="172"/>
      <c r="N27" s="172"/>
      <c r="O27" s="173"/>
      <c r="S27" s="4"/>
    </row>
    <row r="28" spans="1:29">
      <c r="A28" s="156"/>
      <c r="B28" s="156"/>
      <c r="C28" s="157"/>
      <c r="D28" s="255"/>
      <c r="E28" s="256"/>
      <c r="F28" s="256"/>
      <c r="G28" s="256"/>
      <c r="H28" s="256"/>
      <c r="I28" s="256"/>
    </row>
    <row r="29" spans="1:29" ht="13.5" thickBot="1">
      <c r="G29" s="3"/>
      <c r="H29" s="3"/>
      <c r="I29" s="3"/>
      <c r="J29" s="3"/>
      <c r="K29" s="3"/>
      <c r="L29" s="3"/>
      <c r="M29" s="3"/>
      <c r="N29" s="3"/>
      <c r="S29" s="4"/>
      <c r="T29" s="4"/>
      <c r="U29" s="4"/>
    </row>
    <row r="30" spans="1:29" ht="18.75" thickBot="1">
      <c r="A30" s="830" t="s">
        <v>61</v>
      </c>
      <c r="B30" s="831"/>
      <c r="C30" s="831"/>
      <c r="D30" s="831"/>
      <c r="E30" s="831"/>
      <c r="F30" s="831"/>
      <c r="G30" s="831"/>
      <c r="H30" s="831"/>
      <c r="I30" s="831"/>
      <c r="J30" s="831"/>
      <c r="K30" s="831"/>
      <c r="L30" s="831"/>
      <c r="M30" s="831"/>
      <c r="N30" s="831"/>
      <c r="O30" s="832"/>
      <c r="S30" s="4"/>
      <c r="T30" s="4"/>
      <c r="U30" s="4"/>
      <c r="V30" s="4"/>
      <c r="W30" s="4"/>
      <c r="X30" s="4"/>
      <c r="Y30" s="4"/>
      <c r="Z30" s="4"/>
      <c r="AA30" s="4"/>
      <c r="AB30" s="4"/>
      <c r="AC30" s="4"/>
    </row>
    <row r="31" spans="1:29" ht="26.25" customHeight="1">
      <c r="A31" s="862" t="s">
        <v>0</v>
      </c>
      <c r="B31" s="865" t="s">
        <v>24</v>
      </c>
      <c r="C31" s="866"/>
      <c r="D31" s="869" t="s">
        <v>7</v>
      </c>
      <c r="E31" s="870"/>
      <c r="F31" s="870"/>
      <c r="G31" s="870"/>
      <c r="H31" s="870"/>
      <c r="I31" s="871"/>
      <c r="J31" s="833" t="s">
        <v>19</v>
      </c>
      <c r="K31" s="834"/>
      <c r="L31" s="834"/>
      <c r="M31" s="834"/>
      <c r="N31" s="834"/>
      <c r="O31" s="835"/>
      <c r="T31" s="4"/>
      <c r="U31" s="4"/>
      <c r="V31" s="4"/>
      <c r="W31" s="4"/>
      <c r="X31" s="4"/>
      <c r="Y31" s="4"/>
      <c r="Z31" s="4"/>
      <c r="AA31" s="4"/>
      <c r="AB31" s="4"/>
      <c r="AC31" s="4"/>
    </row>
    <row r="32" spans="1:29" ht="39" customHeight="1" thickBot="1">
      <c r="A32" s="863"/>
      <c r="B32" s="867"/>
      <c r="C32" s="868"/>
      <c r="D32" s="203" t="s">
        <v>62</v>
      </c>
      <c r="E32" s="203" t="s">
        <v>63</v>
      </c>
      <c r="F32" s="203" t="s">
        <v>64</v>
      </c>
      <c r="G32" s="203" t="s">
        <v>65</v>
      </c>
      <c r="H32" s="204" t="s">
        <v>66</v>
      </c>
      <c r="I32" s="204" t="s">
        <v>9</v>
      </c>
      <c r="J32" s="174" t="s">
        <v>62</v>
      </c>
      <c r="K32" s="175" t="s">
        <v>63</v>
      </c>
      <c r="L32" s="175" t="s">
        <v>64</v>
      </c>
      <c r="M32" s="175" t="s">
        <v>65</v>
      </c>
      <c r="N32" s="175" t="s">
        <v>66</v>
      </c>
      <c r="O32" s="176" t="s">
        <v>9</v>
      </c>
      <c r="T32" s="4"/>
      <c r="U32" s="4"/>
      <c r="V32" s="4"/>
      <c r="W32" s="4"/>
      <c r="X32" s="4"/>
      <c r="Y32" s="4"/>
      <c r="Z32" s="4"/>
      <c r="AA32" s="4"/>
      <c r="AB32" s="4"/>
      <c r="AC32" s="4"/>
    </row>
    <row r="33" spans="1:29" ht="24.95" customHeight="1">
      <c r="A33" s="863"/>
      <c r="B33" s="727" t="s">
        <v>58</v>
      </c>
      <c r="C33" s="728"/>
      <c r="D33" s="205"/>
      <c r="E33" s="205"/>
      <c r="F33" s="205"/>
      <c r="G33" s="206"/>
      <c r="H33" s="206"/>
      <c r="I33" s="207"/>
      <c r="J33" s="177"/>
      <c r="K33" s="178"/>
      <c r="L33" s="178"/>
      <c r="M33" s="178"/>
      <c r="N33" s="178"/>
      <c r="O33" s="179"/>
      <c r="T33" s="4"/>
      <c r="U33" s="4"/>
      <c r="V33" s="4"/>
      <c r="W33" s="4"/>
      <c r="X33" s="4"/>
      <c r="Y33" s="4"/>
      <c r="Z33" s="4"/>
      <c r="AA33" s="4"/>
      <c r="AB33" s="4"/>
      <c r="AC33" s="4"/>
    </row>
    <row r="34" spans="1:29" ht="24.95" customHeight="1">
      <c r="A34" s="863"/>
      <c r="B34" s="729" t="s">
        <v>59</v>
      </c>
      <c r="C34" s="730"/>
      <c r="D34" s="208"/>
      <c r="E34" s="208"/>
      <c r="F34" s="208"/>
      <c r="G34" s="209"/>
      <c r="H34" s="209"/>
      <c r="I34" s="210"/>
      <c r="J34" s="180"/>
      <c r="K34" s="181"/>
      <c r="L34" s="181"/>
      <c r="M34" s="181"/>
      <c r="N34" s="181"/>
      <c r="O34" s="182"/>
      <c r="T34" s="4"/>
      <c r="U34" s="4"/>
      <c r="V34" s="4"/>
      <c r="W34" s="4"/>
      <c r="X34" s="4"/>
      <c r="Y34" s="4"/>
      <c r="Z34" s="4"/>
      <c r="AA34" s="4"/>
      <c r="AB34" s="4"/>
      <c r="AC34" s="4"/>
    </row>
    <row r="35" spans="1:29" ht="24.95" customHeight="1">
      <c r="A35" s="863"/>
      <c r="B35" s="729" t="s">
        <v>60</v>
      </c>
      <c r="C35" s="730"/>
      <c r="D35" s="208"/>
      <c r="E35" s="208"/>
      <c r="F35" s="208"/>
      <c r="G35" s="209"/>
      <c r="H35" s="209"/>
      <c r="I35" s="210"/>
      <c r="J35" s="180"/>
      <c r="K35" s="181"/>
      <c r="L35" s="181"/>
      <c r="M35" s="181"/>
      <c r="N35" s="181"/>
      <c r="O35" s="182"/>
      <c r="T35" s="4"/>
      <c r="U35" s="4"/>
      <c r="V35" s="4"/>
      <c r="W35" s="4"/>
      <c r="X35" s="4"/>
      <c r="Y35" s="4"/>
      <c r="Z35" s="4"/>
      <c r="AA35" s="4"/>
      <c r="AB35" s="4"/>
      <c r="AC35" s="4"/>
    </row>
    <row r="36" spans="1:29" ht="24.95" customHeight="1" thickBot="1">
      <c r="A36" s="863"/>
      <c r="B36" s="828" t="s">
        <v>9</v>
      </c>
      <c r="C36" s="829"/>
      <c r="D36" s="211"/>
      <c r="E36" s="211"/>
      <c r="F36" s="211"/>
      <c r="G36" s="212"/>
      <c r="H36" s="212"/>
      <c r="I36" s="213"/>
      <c r="J36" s="183"/>
      <c r="K36" s="184"/>
      <c r="L36" s="184"/>
      <c r="M36" s="184"/>
      <c r="N36" s="184"/>
      <c r="O36" s="185"/>
      <c r="T36" s="4"/>
      <c r="U36" s="4"/>
      <c r="V36" s="4"/>
      <c r="W36" s="4"/>
      <c r="X36" s="4"/>
      <c r="Y36" s="4"/>
      <c r="Z36" s="4"/>
      <c r="AA36" s="4"/>
      <c r="AB36" s="4"/>
      <c r="AC36" s="4"/>
    </row>
    <row r="37" spans="1:29" ht="24.95" customHeight="1" thickBot="1">
      <c r="A37" s="863"/>
      <c r="B37" s="762" t="s">
        <v>200</v>
      </c>
      <c r="C37" s="763"/>
      <c r="D37" s="214"/>
      <c r="E37" s="205"/>
      <c r="F37" s="205"/>
      <c r="G37" s="205"/>
      <c r="H37" s="205"/>
      <c r="I37" s="207"/>
      <c r="J37" s="177"/>
      <c r="K37" s="178"/>
      <c r="L37" s="178"/>
      <c r="M37" s="178"/>
      <c r="N37" s="178"/>
      <c r="O37" s="179"/>
      <c r="V37" s="4"/>
      <c r="W37" s="4"/>
      <c r="X37" s="4"/>
      <c r="Y37" s="4"/>
      <c r="Z37" s="4"/>
      <c r="AA37" s="4"/>
      <c r="AB37" s="4"/>
      <c r="AC37" s="4"/>
    </row>
    <row r="38" spans="1:29" ht="24.95" customHeight="1">
      <c r="A38" s="863"/>
      <c r="B38" s="762" t="s">
        <v>67</v>
      </c>
      <c r="C38" s="763"/>
      <c r="D38" s="230"/>
      <c r="E38" s="231"/>
      <c r="F38" s="231"/>
      <c r="G38" s="231"/>
      <c r="H38" s="231"/>
      <c r="I38" s="232"/>
      <c r="J38" s="233"/>
      <c r="K38" s="234"/>
      <c r="L38" s="234"/>
      <c r="M38" s="234"/>
      <c r="N38" s="234"/>
      <c r="O38" s="235"/>
      <c r="V38" s="4"/>
      <c r="W38" s="4"/>
      <c r="X38" s="4"/>
      <c r="Y38" s="4"/>
      <c r="Z38" s="4"/>
      <c r="AA38" s="4"/>
      <c r="AB38" s="4"/>
      <c r="AC38" s="4"/>
    </row>
    <row r="39" spans="1:29" ht="24.95" customHeight="1">
      <c r="A39" s="863"/>
      <c r="B39" s="855" t="s">
        <v>68</v>
      </c>
      <c r="C39" s="856"/>
      <c r="D39" s="215"/>
      <c r="E39" s="208"/>
      <c r="F39" s="208"/>
      <c r="G39" s="208"/>
      <c r="H39" s="208"/>
      <c r="I39" s="210"/>
      <c r="J39" s="180"/>
      <c r="K39" s="181"/>
      <c r="L39" s="181"/>
      <c r="M39" s="181"/>
      <c r="N39" s="181"/>
      <c r="O39" s="182"/>
    </row>
    <row r="40" spans="1:29" ht="24.95" customHeight="1">
      <c r="A40" s="863"/>
      <c r="B40" s="857" t="s">
        <v>69</v>
      </c>
      <c r="C40" s="225" t="s">
        <v>70</v>
      </c>
      <c r="D40" s="215"/>
      <c r="E40" s="208"/>
      <c r="F40" s="208"/>
      <c r="G40" s="208"/>
      <c r="H40" s="208"/>
      <c r="I40" s="210"/>
      <c r="J40" s="180"/>
      <c r="K40" s="181"/>
      <c r="L40" s="181"/>
      <c r="M40" s="181"/>
      <c r="N40" s="181"/>
      <c r="O40" s="182"/>
    </row>
    <row r="41" spans="1:29" ht="24.95" customHeight="1" thickBot="1">
      <c r="A41" s="864"/>
      <c r="B41" s="858"/>
      <c r="C41" s="226" t="s">
        <v>71</v>
      </c>
      <c r="D41" s="216"/>
      <c r="E41" s="211"/>
      <c r="F41" s="211"/>
      <c r="G41" s="211"/>
      <c r="H41" s="211"/>
      <c r="I41" s="213"/>
      <c r="J41" s="183"/>
      <c r="K41" s="184"/>
      <c r="L41" s="184"/>
      <c r="M41" s="184"/>
      <c r="N41" s="184"/>
      <c r="O41" s="185"/>
    </row>
    <row r="43" spans="1:29" ht="13.5" thickBot="1"/>
    <row r="44" spans="1:29" ht="18.75" thickBot="1">
      <c r="A44" s="759" t="s">
        <v>23</v>
      </c>
      <c r="B44" s="760"/>
      <c r="C44" s="760"/>
      <c r="D44" s="760"/>
      <c r="E44" s="760"/>
      <c r="F44" s="760"/>
      <c r="G44" s="760"/>
      <c r="H44" s="760"/>
      <c r="I44" s="760"/>
      <c r="J44" s="760"/>
      <c r="K44" s="760"/>
      <c r="L44" s="760"/>
      <c r="M44" s="761"/>
    </row>
    <row r="45" spans="1:29" ht="15" customHeight="1">
      <c r="A45" s="845" t="s">
        <v>24</v>
      </c>
      <c r="B45" s="846"/>
      <c r="C45" s="750" t="s">
        <v>25</v>
      </c>
      <c r="D45" s="753" t="s">
        <v>26</v>
      </c>
      <c r="E45" s="753"/>
      <c r="F45" s="753"/>
      <c r="G45" s="753"/>
      <c r="H45" s="753"/>
      <c r="I45" s="753"/>
      <c r="J45" s="753"/>
      <c r="K45" s="753"/>
      <c r="L45" s="753"/>
      <c r="M45" s="754"/>
    </row>
    <row r="46" spans="1:29" ht="15">
      <c r="A46" s="847"/>
      <c r="B46" s="848"/>
      <c r="C46" s="751"/>
      <c r="D46" s="755" t="s">
        <v>28</v>
      </c>
      <c r="E46" s="755"/>
      <c r="F46" s="755" t="s">
        <v>29</v>
      </c>
      <c r="G46" s="755"/>
      <c r="H46" s="756" t="s">
        <v>30</v>
      </c>
      <c r="I46" s="755" t="s">
        <v>193</v>
      </c>
      <c r="J46" s="755" t="s">
        <v>194</v>
      </c>
      <c r="K46" s="755" t="s">
        <v>195</v>
      </c>
      <c r="L46" s="755" t="s">
        <v>196</v>
      </c>
      <c r="M46" s="827" t="s">
        <v>31</v>
      </c>
    </row>
    <row r="47" spans="1:29" ht="19.5" customHeight="1">
      <c r="A47" s="847"/>
      <c r="B47" s="848"/>
      <c r="C47" s="752"/>
      <c r="D47" s="186" t="s">
        <v>33</v>
      </c>
      <c r="E47" s="186" t="s">
        <v>34</v>
      </c>
      <c r="F47" s="186" t="s">
        <v>33</v>
      </c>
      <c r="G47" s="186" t="s">
        <v>34</v>
      </c>
      <c r="H47" s="756"/>
      <c r="I47" s="755"/>
      <c r="J47" s="755"/>
      <c r="K47" s="755"/>
      <c r="L47" s="755"/>
      <c r="M47" s="827"/>
    </row>
    <row r="48" spans="1:29" ht="25.5" customHeight="1">
      <c r="A48" s="791" t="s">
        <v>36</v>
      </c>
      <c r="B48" s="792"/>
      <c r="C48" s="200"/>
      <c r="D48" s="187"/>
      <c r="E48" s="187"/>
      <c r="F48" s="187"/>
      <c r="G48" s="187"/>
      <c r="H48" s="187"/>
      <c r="I48" s="187"/>
      <c r="J48" s="187"/>
      <c r="K48" s="187"/>
      <c r="L48" s="187"/>
      <c r="M48" s="188"/>
    </row>
    <row r="49" spans="1:13" ht="27.75" customHeight="1">
      <c r="A49" s="791" t="s">
        <v>37</v>
      </c>
      <c r="B49" s="792"/>
      <c r="C49" s="268"/>
      <c r="D49" s="269"/>
      <c r="E49" s="269"/>
      <c r="F49" s="187"/>
      <c r="G49" s="187"/>
      <c r="H49" s="187"/>
      <c r="I49" s="187"/>
      <c r="J49" s="187"/>
      <c r="K49" s="187"/>
      <c r="L49" s="187"/>
      <c r="M49" s="188"/>
    </row>
    <row r="50" spans="1:13" ht="27.75" customHeight="1">
      <c r="A50" s="791" t="s">
        <v>38</v>
      </c>
      <c r="B50" s="792"/>
      <c r="C50" s="201"/>
      <c r="D50" s="187"/>
      <c r="E50" s="187"/>
      <c r="F50" s="187"/>
      <c r="G50" s="187"/>
      <c r="H50" s="187"/>
      <c r="I50" s="187"/>
      <c r="J50" s="187"/>
      <c r="K50" s="187"/>
      <c r="L50" s="187"/>
      <c r="M50" s="188" t="s">
        <v>175</v>
      </c>
    </row>
    <row r="51" spans="1:13" ht="23.25" customHeight="1">
      <c r="A51" s="791" t="s">
        <v>39</v>
      </c>
      <c r="B51" s="792"/>
      <c r="C51" s="200"/>
      <c r="D51" s="187"/>
      <c r="E51" s="187"/>
      <c r="F51" s="187"/>
      <c r="G51" s="187"/>
      <c r="H51" s="187"/>
      <c r="I51" s="187"/>
      <c r="J51" s="187"/>
      <c r="K51" s="187"/>
      <c r="L51" s="187"/>
      <c r="M51" s="188"/>
    </row>
    <row r="52" spans="1:13" ht="26.25" customHeight="1">
      <c r="A52" s="791" t="s">
        <v>41</v>
      </c>
      <c r="B52" s="792"/>
      <c r="C52" s="200"/>
      <c r="D52" s="187"/>
      <c r="E52" s="187"/>
      <c r="F52" s="187"/>
      <c r="G52" s="187"/>
      <c r="H52" s="187"/>
      <c r="I52" s="187"/>
      <c r="J52" s="187"/>
      <c r="K52" s="187"/>
      <c r="L52" s="187"/>
      <c r="M52" s="188"/>
    </row>
    <row r="53" spans="1:13" ht="39" customHeight="1">
      <c r="A53" s="791" t="s">
        <v>176</v>
      </c>
      <c r="B53" s="792"/>
      <c r="C53" s="200"/>
      <c r="D53" s="187"/>
      <c r="E53" s="187"/>
      <c r="F53" s="187"/>
      <c r="G53" s="187"/>
      <c r="H53" s="187"/>
      <c r="I53" s="187"/>
      <c r="J53" s="187"/>
      <c r="K53" s="187"/>
      <c r="L53" s="187"/>
      <c r="M53" s="188"/>
    </row>
    <row r="54" spans="1:13" ht="27" customHeight="1" thickBot="1">
      <c r="A54" s="757" t="s">
        <v>44</v>
      </c>
      <c r="B54" s="758"/>
      <c r="C54" s="202"/>
      <c r="D54" s="189"/>
      <c r="E54" s="189"/>
      <c r="F54" s="189"/>
      <c r="G54" s="189"/>
      <c r="H54" s="190"/>
      <c r="I54" s="190"/>
      <c r="J54" s="190"/>
      <c r="K54" s="190"/>
      <c r="L54" s="190"/>
      <c r="M54" s="191"/>
    </row>
    <row r="55" spans="1:13" ht="24.75" customHeight="1">
      <c r="A55" s="872" t="s">
        <v>24</v>
      </c>
      <c r="B55" s="873"/>
      <c r="C55" s="876" t="s">
        <v>25</v>
      </c>
      <c r="D55" s="877" t="s">
        <v>19</v>
      </c>
      <c r="E55" s="877"/>
      <c r="F55" s="877"/>
      <c r="G55" s="877"/>
      <c r="H55" s="877"/>
      <c r="I55" s="878"/>
      <c r="J55" s="147"/>
      <c r="K55" s="3"/>
      <c r="L55" s="3"/>
      <c r="M55" s="3"/>
    </row>
    <row r="56" spans="1:13" ht="23.25" customHeight="1">
      <c r="A56" s="874"/>
      <c r="B56" s="875"/>
      <c r="C56" s="737"/>
      <c r="D56" s="192" t="s">
        <v>177</v>
      </c>
      <c r="E56" s="192" t="s">
        <v>34</v>
      </c>
      <c r="F56" s="192" t="s">
        <v>47</v>
      </c>
      <c r="G56" s="192" t="s">
        <v>48</v>
      </c>
      <c r="H56" s="192" t="s">
        <v>49</v>
      </c>
      <c r="I56" s="193" t="s">
        <v>31</v>
      </c>
      <c r="J56" s="148"/>
      <c r="K56" s="11"/>
      <c r="L56" s="3"/>
      <c r="M56" s="3"/>
    </row>
    <row r="57" spans="1:13" ht="32.25" customHeight="1" thickBot="1">
      <c r="A57" s="879" t="s">
        <v>51</v>
      </c>
      <c r="B57" s="880"/>
      <c r="C57" s="267"/>
      <c r="D57" s="194"/>
      <c r="E57" s="194"/>
      <c r="F57" s="194"/>
      <c r="G57" s="194"/>
      <c r="H57" s="194"/>
      <c r="I57" s="195"/>
      <c r="J57" s="149"/>
      <c r="K57" s="11"/>
      <c r="L57" s="3"/>
      <c r="M57" s="3"/>
    </row>
    <row r="59" spans="1:13" ht="13.5" thickBot="1"/>
    <row r="60" spans="1:13" ht="27.75" customHeight="1">
      <c r="A60" s="859" t="s">
        <v>72</v>
      </c>
      <c r="B60" s="860"/>
      <c r="C60" s="860"/>
      <c r="D60" s="861"/>
      <c r="E60" s="9"/>
      <c r="F60" s="9"/>
      <c r="G60" s="9"/>
      <c r="H60" s="9"/>
      <c r="I60" s="9"/>
    </row>
    <row r="61" spans="1:13" ht="27.75" customHeight="1">
      <c r="A61" s="1" t="s">
        <v>73</v>
      </c>
      <c r="B61" s="849" t="s">
        <v>214</v>
      </c>
      <c r="C61" s="850"/>
      <c r="D61" s="851"/>
      <c r="E61" s="9"/>
      <c r="F61" s="9"/>
      <c r="G61" s="9"/>
      <c r="H61" s="9"/>
      <c r="I61" s="9"/>
    </row>
    <row r="62" spans="1:13" ht="18.75" customHeight="1">
      <c r="A62" s="1" t="s">
        <v>74</v>
      </c>
      <c r="B62" s="849" t="s">
        <v>215</v>
      </c>
      <c r="C62" s="850"/>
      <c r="D62" s="851"/>
    </row>
    <row r="63" spans="1:13" ht="30" customHeight="1">
      <c r="A63" s="1" t="s">
        <v>75</v>
      </c>
      <c r="B63" s="849">
        <v>5446282809</v>
      </c>
      <c r="C63" s="850"/>
      <c r="D63" s="851"/>
    </row>
    <row r="64" spans="1:13" ht="27.75" customHeight="1">
      <c r="A64" s="423" t="s">
        <v>76</v>
      </c>
      <c r="B64" s="849">
        <v>5446282809</v>
      </c>
      <c r="C64" s="850"/>
      <c r="D64" s="851"/>
    </row>
    <row r="65" spans="1:29" ht="30" customHeight="1" thickBot="1">
      <c r="A65" s="158" t="s">
        <v>77</v>
      </c>
      <c r="B65" s="852" t="s">
        <v>216</v>
      </c>
      <c r="C65" s="853"/>
      <c r="D65" s="854"/>
      <c r="G65" s="3"/>
      <c r="H65" s="3"/>
      <c r="I65" s="3"/>
      <c r="J65" s="3"/>
      <c r="K65" s="3"/>
      <c r="L65" s="3"/>
      <c r="M65" s="3"/>
      <c r="N65" s="3"/>
      <c r="S65" s="4"/>
      <c r="T65" s="4"/>
      <c r="U65" s="4"/>
    </row>
    <row r="66" spans="1:29">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 ref="A57:B57"/>
    <mergeCell ref="A13:U13"/>
    <mergeCell ref="I46:I47"/>
    <mergeCell ref="J46:J47"/>
    <mergeCell ref="K46:K47"/>
    <mergeCell ref="L46:L47"/>
    <mergeCell ref="M46:M47"/>
    <mergeCell ref="B35:C35"/>
    <mergeCell ref="B36:C36"/>
    <mergeCell ref="A30:O30"/>
    <mergeCell ref="J31:O31"/>
    <mergeCell ref="B27:C27"/>
    <mergeCell ref="I22:I23"/>
    <mergeCell ref="J22:K22"/>
    <mergeCell ref="L22:M22"/>
    <mergeCell ref="N22:N23"/>
    <mergeCell ref="A45:B47"/>
    <mergeCell ref="A1:R1"/>
    <mergeCell ref="A2:A10"/>
    <mergeCell ref="B2:C4"/>
    <mergeCell ref="D2:F2"/>
    <mergeCell ref="G2:I2"/>
    <mergeCell ref="J2:L2"/>
    <mergeCell ref="M2:O2"/>
    <mergeCell ref="P2:R2"/>
    <mergeCell ref="B5:C5"/>
    <mergeCell ref="B6:C6"/>
    <mergeCell ref="B7:C7"/>
    <mergeCell ref="B8:C8"/>
    <mergeCell ref="B9:C9"/>
    <mergeCell ref="B10:C10"/>
    <mergeCell ref="A48:B48"/>
    <mergeCell ref="A49:B49"/>
    <mergeCell ref="A50:B50"/>
    <mergeCell ref="A51:B51"/>
    <mergeCell ref="A52:B52"/>
    <mergeCell ref="A54:B54"/>
    <mergeCell ref="A44:M44"/>
    <mergeCell ref="B38:C38"/>
    <mergeCell ref="A20:O20"/>
    <mergeCell ref="A21:A23"/>
    <mergeCell ref="B21:C23"/>
    <mergeCell ref="D21:I21"/>
    <mergeCell ref="J21:O21"/>
    <mergeCell ref="D22:E22"/>
    <mergeCell ref="A24:A27"/>
    <mergeCell ref="B24:C24"/>
    <mergeCell ref="B25:C25"/>
    <mergeCell ref="B26:C26"/>
    <mergeCell ref="F22:G22"/>
    <mergeCell ref="H22:H23"/>
    <mergeCell ref="B37:C37"/>
    <mergeCell ref="C45:C47"/>
    <mergeCell ref="D45:M45"/>
    <mergeCell ref="D46:E46"/>
    <mergeCell ref="F46:G46"/>
    <mergeCell ref="H46:H47"/>
    <mergeCell ref="O22:O23"/>
    <mergeCell ref="B33:C33"/>
    <mergeCell ref="B34:C34"/>
    <mergeCell ref="R14:T14"/>
    <mergeCell ref="O14:Q14"/>
    <mergeCell ref="J14:K14"/>
    <mergeCell ref="G14:I14"/>
    <mergeCell ref="A16:C16"/>
    <mergeCell ref="A17:C17"/>
    <mergeCell ref="A14:C15"/>
    <mergeCell ref="D14:D15"/>
    <mergeCell ref="E14:E15"/>
    <mergeCell ref="F14:F15"/>
    <mergeCell ref="L14:L15"/>
    <mergeCell ref="M14:M15"/>
    <mergeCell ref="N14:N15"/>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D10&lt;I5=H27</formula1>
    </dataValidation>
  </dataValidations>
  <hyperlinks>
    <hyperlink ref="B65" r:id="rId1"/>
  </hyperlinks>
  <pageMargins left="0.51181102362204722" right="0.31496062992125984" top="0.78740157480314965" bottom="0.31496062992125984" header="0.27559055118110237" footer="0.19685039370078741"/>
  <pageSetup paperSize="9" scale="54" orientation="landscape" r:id="rId2"/>
  <headerFooter alignWithMargins="0">
    <oddHeader>&amp;C&amp;"Arial Tur,Kalın"&amp;12T.CİÇİŞLERİ BAKANLIĞIMahalli İdareler Genel Müdürlüğü</oddHeader>
    <oddFooter>&amp;C&amp;P</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sheetPr>
    <tabColor theme="3" tint="0.59999389629810485"/>
  </sheetPr>
  <dimension ref="A1:CL330"/>
  <sheetViews>
    <sheetView view="pageBreakPreview" topLeftCell="A16" zoomScale="80" zoomScaleSheetLayoutView="80" workbookViewId="0">
      <selection activeCell="J22" sqref="B21:J22"/>
    </sheetView>
  </sheetViews>
  <sheetFormatPr defaultColWidth="9.140625" defaultRowHeight="12.75"/>
  <cols>
    <col min="1" max="1" width="8.7109375" style="26" customWidth="1"/>
    <col min="2" max="2" width="12.7109375" style="26" customWidth="1"/>
    <col min="3" max="3" width="15" style="26" customWidth="1"/>
    <col min="4" max="4" width="64.85546875" style="26" bestFit="1" customWidth="1"/>
    <col min="5" max="5" width="18" style="35" bestFit="1" customWidth="1"/>
    <col min="6" max="7" width="8.85546875" style="80" bestFit="1" customWidth="1"/>
    <col min="8" max="8" width="10.85546875" style="80" bestFit="1" customWidth="1"/>
    <col min="9" max="9" width="25" style="26" bestFit="1" customWidth="1"/>
    <col min="10" max="10" width="20.28515625" style="26" bestFit="1" customWidth="1"/>
    <col min="11" max="11" width="18.42578125" style="34" bestFit="1" customWidth="1"/>
    <col min="12" max="12" width="15.28515625" style="34" customWidth="1"/>
    <col min="13" max="13" width="16.7109375" style="35" customWidth="1"/>
    <col min="14" max="14" width="15.7109375" style="34" customWidth="1"/>
    <col min="15" max="15" width="12" style="36" customWidth="1"/>
    <col min="16" max="17" width="8" style="26" customWidth="1"/>
    <col min="18" max="18" width="9.140625" style="26" customWidth="1"/>
    <col min="19" max="19" width="6.7109375" style="26" customWidth="1"/>
    <col min="20" max="20" width="8.42578125" style="26" customWidth="1"/>
    <col min="21" max="21" width="6.5703125" style="26" customWidth="1"/>
    <col min="22" max="22" width="32.28515625" style="26" customWidth="1"/>
    <col min="23" max="23" width="34" style="26" customWidth="1"/>
    <col min="24" max="24" width="99.7109375" style="27" customWidth="1"/>
    <col min="25" max="25" width="9.140625" style="27"/>
    <col min="26" max="26" width="106.28515625" style="27" customWidth="1"/>
    <col min="27" max="27" width="89.5703125" style="27" customWidth="1"/>
    <col min="28" max="83" width="9.140625" style="27"/>
    <col min="84" max="85" width="9.140625" style="26"/>
    <col min="86" max="86" width="9.140625" style="27"/>
    <col min="87" max="87" width="10.42578125" style="27" customWidth="1"/>
    <col min="88" max="88" width="10.28515625" style="27" customWidth="1"/>
    <col min="89" max="90" width="9.140625" style="27"/>
    <col min="91" max="92" width="9.140625" style="26"/>
    <col min="93" max="96" width="0" style="26" hidden="1" customWidth="1"/>
    <col min="97" max="16384" width="9.140625" style="26"/>
  </cols>
  <sheetData>
    <row r="1" spans="1:90" ht="37.5" customHeight="1" thickBot="1">
      <c r="A1" s="895" t="s">
        <v>219</v>
      </c>
      <c r="B1" s="895"/>
      <c r="C1" s="895"/>
      <c r="D1" s="895"/>
      <c r="E1" s="895"/>
      <c r="F1" s="895"/>
      <c r="G1" s="895"/>
      <c r="H1" s="895"/>
      <c r="I1" s="895"/>
      <c r="J1" s="895"/>
      <c r="K1" s="895"/>
      <c r="L1" s="895"/>
      <c r="M1" s="895"/>
      <c r="N1" s="895"/>
      <c r="O1" s="895"/>
      <c r="P1" s="895"/>
      <c r="Q1" s="895"/>
      <c r="R1" s="895"/>
      <c r="S1" s="895"/>
      <c r="T1" s="895"/>
      <c r="U1" s="895"/>
      <c r="V1" s="895"/>
      <c r="W1" s="501"/>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pans="1:90" s="352" customFormat="1" ht="45" customHeight="1">
      <c r="A2" s="896" t="s">
        <v>102</v>
      </c>
      <c r="B2" s="898" t="s">
        <v>103</v>
      </c>
      <c r="C2" s="898" t="s">
        <v>104</v>
      </c>
      <c r="D2" s="898" t="s">
        <v>106</v>
      </c>
      <c r="E2" s="898"/>
      <c r="F2" s="909" t="s">
        <v>183</v>
      </c>
      <c r="G2" s="909" t="s">
        <v>184</v>
      </c>
      <c r="H2" s="909" t="s">
        <v>185</v>
      </c>
      <c r="I2" s="900" t="s">
        <v>159</v>
      </c>
      <c r="J2" s="902" t="s">
        <v>218</v>
      </c>
      <c r="K2" s="349" t="s">
        <v>187</v>
      </c>
      <c r="L2" s="350" t="s">
        <v>108</v>
      </c>
      <c r="M2" s="350" t="s">
        <v>109</v>
      </c>
      <c r="N2" s="351" t="s">
        <v>110</v>
      </c>
      <c r="O2" s="904" t="s">
        <v>119</v>
      </c>
      <c r="P2" s="905"/>
      <c r="Q2" s="906" t="s">
        <v>1</v>
      </c>
      <c r="R2" s="907"/>
      <c r="S2" s="907"/>
      <c r="T2" s="907"/>
      <c r="U2" s="907"/>
      <c r="V2" s="908"/>
      <c r="W2" s="522"/>
      <c r="CH2" s="353"/>
      <c r="CI2" s="353"/>
      <c r="CJ2" s="353"/>
      <c r="CK2" s="353"/>
      <c r="CL2" s="353"/>
    </row>
    <row r="3" spans="1:90" s="352" customFormat="1" ht="33" customHeight="1" thickBot="1">
      <c r="A3" s="897"/>
      <c r="B3" s="899"/>
      <c r="C3" s="899"/>
      <c r="D3" s="354" t="s">
        <v>120</v>
      </c>
      <c r="E3" s="367" t="s">
        <v>146</v>
      </c>
      <c r="F3" s="910"/>
      <c r="G3" s="910"/>
      <c r="H3" s="910"/>
      <c r="I3" s="901"/>
      <c r="J3" s="903"/>
      <c r="K3" s="355" t="s">
        <v>122</v>
      </c>
      <c r="L3" s="404" t="s">
        <v>123</v>
      </c>
      <c r="M3" s="404" t="s">
        <v>124</v>
      </c>
      <c r="N3" s="405" t="s">
        <v>201</v>
      </c>
      <c r="O3" s="356" t="s">
        <v>129</v>
      </c>
      <c r="P3" s="357" t="s">
        <v>130</v>
      </c>
      <c r="Q3" s="358" t="s">
        <v>131</v>
      </c>
      <c r="R3" s="359" t="s">
        <v>168</v>
      </c>
      <c r="S3" s="359" t="s">
        <v>132</v>
      </c>
      <c r="T3" s="359" t="s">
        <v>133</v>
      </c>
      <c r="U3" s="359" t="s">
        <v>167</v>
      </c>
      <c r="V3" s="360" t="s">
        <v>134</v>
      </c>
      <c r="W3" s="523"/>
      <c r="CH3" s="353"/>
      <c r="CI3" s="353"/>
      <c r="CJ3" s="353"/>
      <c r="CK3" s="353"/>
      <c r="CL3" s="353"/>
    </row>
    <row r="4" spans="1:90" s="31" customFormat="1" ht="26.25" customHeight="1">
      <c r="A4" s="406"/>
      <c r="B4" s="457" t="s">
        <v>213</v>
      </c>
      <c r="C4" s="458" t="s">
        <v>217</v>
      </c>
      <c r="D4" s="459" t="s">
        <v>291</v>
      </c>
      <c r="E4" s="460" t="s">
        <v>303</v>
      </c>
      <c r="F4" s="461">
        <v>1</v>
      </c>
      <c r="G4" s="461"/>
      <c r="H4" s="462">
        <v>869</v>
      </c>
      <c r="I4" s="463" t="s">
        <v>60</v>
      </c>
      <c r="J4" s="640" t="s">
        <v>147</v>
      </c>
      <c r="K4" s="442">
        <v>0</v>
      </c>
      <c r="L4" s="645"/>
      <c r="M4" s="645"/>
      <c r="N4" s="646"/>
      <c r="O4" s="403"/>
      <c r="P4" s="245"/>
      <c r="Q4" s="340"/>
      <c r="R4" s="340"/>
      <c r="S4" s="341"/>
      <c r="T4" s="340"/>
      <c r="U4" s="341">
        <v>1</v>
      </c>
      <c r="V4" s="467" t="s">
        <v>373</v>
      </c>
      <c r="W4" s="524"/>
      <c r="X4" s="884" t="s">
        <v>381</v>
      </c>
      <c r="Y4" s="332"/>
      <c r="Z4" s="332"/>
      <c r="AA4" s="332"/>
      <c r="CH4" s="32" t="s">
        <v>135</v>
      </c>
      <c r="CI4" s="32" t="s">
        <v>58</v>
      </c>
      <c r="CJ4" s="33" t="s">
        <v>147</v>
      </c>
      <c r="CK4" s="32"/>
      <c r="CL4" s="32"/>
    </row>
    <row r="5" spans="1:90" s="31" customFormat="1" ht="26.25" customHeight="1">
      <c r="A5" s="407"/>
      <c r="B5" s="452" t="s">
        <v>213</v>
      </c>
      <c r="C5" s="464" t="s">
        <v>217</v>
      </c>
      <c r="D5" s="454" t="s">
        <v>292</v>
      </c>
      <c r="E5" s="450" t="s">
        <v>304</v>
      </c>
      <c r="F5" s="465">
        <v>1</v>
      </c>
      <c r="G5" s="465"/>
      <c r="H5" s="465">
        <v>119</v>
      </c>
      <c r="I5" s="466" t="s">
        <v>60</v>
      </c>
      <c r="J5" s="641" t="s">
        <v>147</v>
      </c>
      <c r="K5" s="442">
        <v>0</v>
      </c>
      <c r="L5" s="647"/>
      <c r="M5" s="648"/>
      <c r="N5" s="646"/>
      <c r="O5" s="403"/>
      <c r="P5" s="245"/>
      <c r="Q5" s="340"/>
      <c r="R5" s="340"/>
      <c r="S5" s="341"/>
      <c r="T5" s="340"/>
      <c r="U5" s="341">
        <v>1</v>
      </c>
      <c r="V5" s="467" t="s">
        <v>373</v>
      </c>
      <c r="W5" s="524"/>
      <c r="X5" s="884"/>
      <c r="Y5" s="687"/>
      <c r="Z5" s="687"/>
      <c r="AA5" s="687"/>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H5" s="32" t="s">
        <v>139</v>
      </c>
      <c r="CI5" s="33" t="s">
        <v>59</v>
      </c>
      <c r="CJ5" s="33" t="s">
        <v>149</v>
      </c>
      <c r="CK5" s="32"/>
      <c r="CL5" s="32"/>
    </row>
    <row r="6" spans="1:90" s="31" customFormat="1" ht="26.25" customHeight="1">
      <c r="A6" s="407"/>
      <c r="B6" s="452" t="s">
        <v>213</v>
      </c>
      <c r="C6" s="464" t="s">
        <v>217</v>
      </c>
      <c r="D6" s="454" t="s">
        <v>293</v>
      </c>
      <c r="E6" s="450" t="s">
        <v>305</v>
      </c>
      <c r="F6" s="455">
        <v>1</v>
      </c>
      <c r="G6" s="455"/>
      <c r="H6" s="455">
        <v>801</v>
      </c>
      <c r="I6" s="466" t="s">
        <v>60</v>
      </c>
      <c r="J6" s="641" t="s">
        <v>147</v>
      </c>
      <c r="K6" s="442">
        <v>0</v>
      </c>
      <c r="L6" s="445"/>
      <c r="M6" s="648"/>
      <c r="N6" s="646"/>
      <c r="O6" s="403"/>
      <c r="P6" s="245"/>
      <c r="Q6" s="340"/>
      <c r="R6" s="340"/>
      <c r="S6" s="341"/>
      <c r="T6" s="340"/>
      <c r="U6" s="341">
        <v>1</v>
      </c>
      <c r="V6" s="467" t="s">
        <v>373</v>
      </c>
      <c r="W6" s="524"/>
      <c r="X6" s="884"/>
      <c r="Y6" s="687"/>
      <c r="Z6" s="687"/>
      <c r="AA6" s="687"/>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H6" s="32" t="s">
        <v>8</v>
      </c>
      <c r="CI6" s="32" t="s">
        <v>60</v>
      </c>
      <c r="CJ6" s="33" t="s">
        <v>150</v>
      </c>
      <c r="CK6" s="32"/>
      <c r="CL6" s="32"/>
    </row>
    <row r="7" spans="1:90" s="31" customFormat="1" ht="26.25" customHeight="1">
      <c r="A7" s="407"/>
      <c r="B7" s="452" t="s">
        <v>213</v>
      </c>
      <c r="C7" s="464" t="s">
        <v>217</v>
      </c>
      <c r="D7" s="454" t="s">
        <v>294</v>
      </c>
      <c r="E7" s="450" t="s">
        <v>306</v>
      </c>
      <c r="F7" s="455">
        <v>1</v>
      </c>
      <c r="G7" s="455"/>
      <c r="H7" s="455">
        <v>318</v>
      </c>
      <c r="I7" s="456" t="s">
        <v>60</v>
      </c>
      <c r="J7" s="641" t="s">
        <v>147</v>
      </c>
      <c r="K7" s="442">
        <v>0</v>
      </c>
      <c r="L7" s="645"/>
      <c r="M7" s="645"/>
      <c r="N7" s="646"/>
      <c r="O7" s="403"/>
      <c r="P7" s="245"/>
      <c r="Q7" s="340"/>
      <c r="R7" s="340"/>
      <c r="S7" s="341"/>
      <c r="T7" s="340"/>
      <c r="U7" s="341">
        <v>1</v>
      </c>
      <c r="V7" s="467" t="s">
        <v>373</v>
      </c>
      <c r="W7" s="524"/>
      <c r="X7" s="884"/>
      <c r="Y7" s="688"/>
      <c r="Z7" s="688"/>
      <c r="AA7" s="688"/>
      <c r="AB7" s="440"/>
      <c r="AC7" s="440"/>
      <c r="AD7" s="440"/>
      <c r="AE7" s="440"/>
      <c r="AF7" s="440"/>
      <c r="AG7" s="440"/>
      <c r="AH7" s="440"/>
      <c r="AI7" s="440"/>
      <c r="AJ7" s="440"/>
      <c r="AK7" s="440"/>
      <c r="AL7" s="440"/>
      <c r="AM7" s="440"/>
      <c r="AN7" s="440"/>
      <c r="AO7" s="440"/>
      <c r="AP7" s="440"/>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H7" s="32"/>
      <c r="CI7" s="32"/>
      <c r="CJ7" s="33"/>
      <c r="CK7" s="32"/>
      <c r="CL7" s="32"/>
    </row>
    <row r="8" spans="1:90" s="31" customFormat="1" ht="26.25" customHeight="1">
      <c r="A8" s="407"/>
      <c r="B8" s="452" t="s">
        <v>213</v>
      </c>
      <c r="C8" s="464" t="s">
        <v>217</v>
      </c>
      <c r="D8" s="454" t="s">
        <v>295</v>
      </c>
      <c r="E8" s="450" t="s">
        <v>307</v>
      </c>
      <c r="F8" s="455">
        <v>1</v>
      </c>
      <c r="G8" s="455"/>
      <c r="H8" s="455">
        <v>168</v>
      </c>
      <c r="I8" s="456" t="s">
        <v>60</v>
      </c>
      <c r="J8" s="641" t="s">
        <v>149</v>
      </c>
      <c r="K8" s="442">
        <v>0</v>
      </c>
      <c r="L8" s="647"/>
      <c r="M8" s="648"/>
      <c r="N8" s="646"/>
      <c r="O8" s="403"/>
      <c r="P8" s="245"/>
      <c r="Q8" s="340"/>
      <c r="R8" s="340"/>
      <c r="S8" s="341"/>
      <c r="T8" s="340"/>
      <c r="U8" s="341">
        <v>1</v>
      </c>
      <c r="V8" s="467" t="s">
        <v>373</v>
      </c>
      <c r="W8" s="524"/>
      <c r="X8" s="884"/>
      <c r="Y8" s="687"/>
      <c r="Z8" s="687"/>
      <c r="AA8" s="687"/>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H8" s="32"/>
      <c r="CI8" s="32"/>
      <c r="CJ8" s="32"/>
      <c r="CK8" s="32"/>
      <c r="CL8" s="32"/>
    </row>
    <row r="9" spans="1:90" s="31" customFormat="1" ht="26.25" customHeight="1">
      <c r="A9" s="407"/>
      <c r="B9" s="279" t="s">
        <v>213</v>
      </c>
      <c r="C9" s="386" t="s">
        <v>208</v>
      </c>
      <c r="D9" s="384" t="s">
        <v>296</v>
      </c>
      <c r="E9" s="385" t="s">
        <v>308</v>
      </c>
      <c r="F9" s="387"/>
      <c r="G9" s="387">
        <v>1</v>
      </c>
      <c r="H9" s="387">
        <v>250</v>
      </c>
      <c r="I9" s="414" t="s">
        <v>58</v>
      </c>
      <c r="J9" s="642" t="s">
        <v>149</v>
      </c>
      <c r="K9" s="442">
        <v>1475000</v>
      </c>
      <c r="L9" s="442">
        <v>1241249.67</v>
      </c>
      <c r="M9" s="442">
        <f>L9*1.18</f>
        <v>1464674.6105999998</v>
      </c>
      <c r="N9" s="646">
        <f t="shared" ref="N9:N19" si="0">K9-M9</f>
        <v>10325.389400000218</v>
      </c>
      <c r="O9" s="403">
        <v>1</v>
      </c>
      <c r="P9" s="245"/>
      <c r="Q9" s="340">
        <v>1</v>
      </c>
      <c r="R9" s="340"/>
      <c r="S9" s="341"/>
      <c r="T9" s="340"/>
      <c r="U9" s="341"/>
      <c r="V9" s="237" t="s">
        <v>479</v>
      </c>
      <c r="W9" s="525" t="s">
        <v>451</v>
      </c>
      <c r="X9" s="888" t="s">
        <v>483</v>
      </c>
      <c r="Y9" s="687"/>
      <c r="Z9" s="687"/>
      <c r="AA9" s="687"/>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H9" s="32"/>
      <c r="CI9" s="32"/>
      <c r="CJ9" s="32"/>
      <c r="CK9" s="32"/>
      <c r="CL9" s="32"/>
    </row>
    <row r="10" spans="1:90" s="31" customFormat="1" ht="26.25" customHeight="1">
      <c r="A10" s="677" t="s">
        <v>8</v>
      </c>
      <c r="B10" s="279" t="s">
        <v>213</v>
      </c>
      <c r="C10" s="386" t="s">
        <v>208</v>
      </c>
      <c r="D10" s="384" t="s">
        <v>501</v>
      </c>
      <c r="E10" s="385" t="s">
        <v>308</v>
      </c>
      <c r="F10" s="387"/>
      <c r="G10" s="387">
        <v>1</v>
      </c>
      <c r="H10" s="387">
        <v>250</v>
      </c>
      <c r="I10" s="414" t="s">
        <v>58</v>
      </c>
      <c r="J10" s="642" t="s">
        <v>149</v>
      </c>
      <c r="K10" s="702">
        <v>41300</v>
      </c>
      <c r="L10" s="702">
        <v>35000</v>
      </c>
      <c r="M10" s="702"/>
      <c r="N10" s="703"/>
      <c r="O10" s="403"/>
      <c r="P10" s="245"/>
      <c r="Q10" s="340"/>
      <c r="R10" s="340"/>
      <c r="S10" s="341">
        <v>1</v>
      </c>
      <c r="T10" s="340"/>
      <c r="U10" s="341"/>
      <c r="V10" s="237" t="s">
        <v>502</v>
      </c>
      <c r="W10" s="525"/>
      <c r="X10" s="888"/>
      <c r="Y10" s="687"/>
      <c r="Z10" s="687"/>
      <c r="AA10" s="687"/>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H10" s="32"/>
      <c r="CI10" s="32"/>
      <c r="CJ10" s="32"/>
      <c r="CK10" s="32"/>
      <c r="CL10" s="32"/>
    </row>
    <row r="11" spans="1:90" s="31" customFormat="1" ht="26.25" customHeight="1">
      <c r="A11" s="407"/>
      <c r="B11" s="279" t="s">
        <v>213</v>
      </c>
      <c r="C11" s="386" t="s">
        <v>208</v>
      </c>
      <c r="D11" s="384" t="s">
        <v>297</v>
      </c>
      <c r="E11" s="385" t="s">
        <v>309</v>
      </c>
      <c r="F11" s="387">
        <v>1</v>
      </c>
      <c r="G11" s="387"/>
      <c r="H11" s="387">
        <v>418</v>
      </c>
      <c r="I11" s="414" t="s">
        <v>59</v>
      </c>
      <c r="J11" s="642" t="s">
        <v>149</v>
      </c>
      <c r="K11" s="442">
        <v>162849.26</v>
      </c>
      <c r="L11" s="442">
        <v>138007.85</v>
      </c>
      <c r="M11" s="442">
        <f t="shared" ref="M11:M15" si="1">L11*1.18</f>
        <v>162849.26300000001</v>
      </c>
      <c r="N11" s="646">
        <f t="shared" si="0"/>
        <v>-2.9999999969732016E-3</v>
      </c>
      <c r="O11" s="403">
        <v>1</v>
      </c>
      <c r="P11" s="245"/>
      <c r="Q11" s="340">
        <v>1</v>
      </c>
      <c r="R11" s="340"/>
      <c r="S11" s="341"/>
      <c r="T11" s="340"/>
      <c r="U11" s="341"/>
      <c r="V11" s="237" t="s">
        <v>479</v>
      </c>
      <c r="W11" s="525"/>
      <c r="X11" s="889"/>
      <c r="Y11" s="687"/>
      <c r="Z11" s="687"/>
      <c r="AA11" s="687"/>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H11" s="32"/>
      <c r="CI11" s="32"/>
      <c r="CJ11" s="32"/>
      <c r="CK11" s="32"/>
      <c r="CL11" s="32"/>
    </row>
    <row r="12" spans="1:90" s="31" customFormat="1" ht="26.25" customHeight="1">
      <c r="A12" s="407"/>
      <c r="B12" s="279" t="s">
        <v>213</v>
      </c>
      <c r="C12" s="386" t="s">
        <v>208</v>
      </c>
      <c r="D12" s="384" t="s">
        <v>298</v>
      </c>
      <c r="E12" s="385" t="s">
        <v>310</v>
      </c>
      <c r="F12" s="387"/>
      <c r="G12" s="387">
        <v>1</v>
      </c>
      <c r="H12" s="387">
        <v>200</v>
      </c>
      <c r="I12" s="414" t="s">
        <v>60</v>
      </c>
      <c r="J12" s="642" t="s">
        <v>147</v>
      </c>
      <c r="K12" s="442">
        <v>158778.48000000001</v>
      </c>
      <c r="L12" s="647">
        <v>134558.03</v>
      </c>
      <c r="M12" s="648">
        <f t="shared" si="1"/>
        <v>158778.4754</v>
      </c>
      <c r="N12" s="646">
        <f t="shared" si="0"/>
        <v>4.6000000147614628E-3</v>
      </c>
      <c r="O12" s="403">
        <v>1</v>
      </c>
      <c r="P12" s="245"/>
      <c r="Q12" s="340">
        <v>1</v>
      </c>
      <c r="R12" s="340"/>
      <c r="S12" s="341"/>
      <c r="T12" s="340"/>
      <c r="U12" s="340"/>
      <c r="V12" s="237" t="s">
        <v>471</v>
      </c>
      <c r="W12" s="526"/>
      <c r="X12" s="889"/>
      <c r="Y12" s="687"/>
      <c r="Z12" s="687"/>
      <c r="AA12" s="687"/>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H12" s="32"/>
      <c r="CI12" s="32"/>
      <c r="CJ12" s="32"/>
      <c r="CK12" s="32"/>
      <c r="CL12" s="32"/>
    </row>
    <row r="13" spans="1:90" s="31" customFormat="1" ht="26.25" customHeight="1">
      <c r="A13" s="407"/>
      <c r="B13" s="279" t="s">
        <v>213</v>
      </c>
      <c r="C13" s="386" t="s">
        <v>208</v>
      </c>
      <c r="D13" s="384" t="s">
        <v>299</v>
      </c>
      <c r="E13" s="385" t="s">
        <v>311</v>
      </c>
      <c r="F13" s="387">
        <v>1</v>
      </c>
      <c r="G13" s="387"/>
      <c r="H13" s="387">
        <v>385</v>
      </c>
      <c r="I13" s="414" t="s">
        <v>60</v>
      </c>
      <c r="J13" s="642" t="s">
        <v>147</v>
      </c>
      <c r="K13" s="442">
        <v>44419.85</v>
      </c>
      <c r="L13" s="442">
        <v>37643.94</v>
      </c>
      <c r="M13" s="442">
        <v>66663.62</v>
      </c>
      <c r="N13" s="646">
        <f t="shared" si="0"/>
        <v>-22243.769999999997</v>
      </c>
      <c r="O13" s="403">
        <v>1</v>
      </c>
      <c r="P13" s="245"/>
      <c r="Q13" s="340">
        <v>1</v>
      </c>
      <c r="R13" s="340"/>
      <c r="S13" s="341"/>
      <c r="T13" s="340"/>
      <c r="U13" s="340"/>
      <c r="V13" s="237" t="s">
        <v>471</v>
      </c>
      <c r="W13" s="526"/>
      <c r="X13" s="889"/>
      <c r="Y13" s="687"/>
      <c r="Z13" s="687"/>
      <c r="AA13" s="687"/>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H13" s="32"/>
      <c r="CI13" s="32"/>
      <c r="CJ13" s="32"/>
      <c r="CK13" s="32"/>
      <c r="CL13" s="32"/>
    </row>
    <row r="14" spans="1:90" s="31" customFormat="1" ht="26.25" customHeight="1">
      <c r="A14" s="407"/>
      <c r="B14" s="279" t="s">
        <v>213</v>
      </c>
      <c r="C14" s="386" t="s">
        <v>208</v>
      </c>
      <c r="D14" s="384" t="s">
        <v>300</v>
      </c>
      <c r="E14" s="385" t="s">
        <v>312</v>
      </c>
      <c r="F14" s="387">
        <v>1</v>
      </c>
      <c r="G14" s="388"/>
      <c r="H14" s="388">
        <v>1019</v>
      </c>
      <c r="I14" s="414" t="s">
        <v>60</v>
      </c>
      <c r="J14" s="642" t="s">
        <v>147</v>
      </c>
      <c r="K14" s="442">
        <v>100000</v>
      </c>
      <c r="L14" s="442">
        <v>85000</v>
      </c>
      <c r="M14" s="442">
        <f t="shared" si="1"/>
        <v>100300</v>
      </c>
      <c r="N14" s="649">
        <f t="shared" si="0"/>
        <v>-300</v>
      </c>
      <c r="O14" s="403">
        <v>1</v>
      </c>
      <c r="P14" s="245"/>
      <c r="Q14" s="340">
        <v>1</v>
      </c>
      <c r="R14" s="340"/>
      <c r="S14" s="341"/>
      <c r="T14" s="340"/>
      <c r="U14" s="340"/>
      <c r="V14" s="237" t="s">
        <v>479</v>
      </c>
      <c r="W14" s="526"/>
      <c r="X14" s="889"/>
      <c r="Y14" s="687"/>
      <c r="Z14" s="687"/>
      <c r="AA14" s="687"/>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H14" s="32"/>
      <c r="CI14" s="32"/>
      <c r="CJ14" s="32"/>
      <c r="CK14" s="32"/>
      <c r="CL14" s="32"/>
    </row>
    <row r="15" spans="1:90" s="31" customFormat="1" ht="26.25" customHeight="1">
      <c r="A15" s="407"/>
      <c r="B15" s="279" t="s">
        <v>213</v>
      </c>
      <c r="C15" s="386" t="s">
        <v>208</v>
      </c>
      <c r="D15" s="384" t="s">
        <v>236</v>
      </c>
      <c r="E15" s="385" t="s">
        <v>313</v>
      </c>
      <c r="F15" s="387">
        <v>1</v>
      </c>
      <c r="G15" s="388"/>
      <c r="H15" s="388">
        <v>1243</v>
      </c>
      <c r="I15" s="414" t="s">
        <v>60</v>
      </c>
      <c r="J15" s="642" t="s">
        <v>147</v>
      </c>
      <c r="K15" s="442">
        <v>26757.01</v>
      </c>
      <c r="L15" s="442">
        <v>22675.43</v>
      </c>
      <c r="M15" s="442">
        <f t="shared" si="1"/>
        <v>26757.007399999999</v>
      </c>
      <c r="N15" s="646">
        <f t="shared" si="0"/>
        <v>2.599999999802094E-3</v>
      </c>
      <c r="O15" s="403">
        <v>1</v>
      </c>
      <c r="P15" s="245"/>
      <c r="Q15" s="340">
        <v>1</v>
      </c>
      <c r="R15" s="340"/>
      <c r="S15" s="341"/>
      <c r="T15" s="340"/>
      <c r="U15" s="340"/>
      <c r="V15" s="237" t="s">
        <v>471</v>
      </c>
      <c r="W15" s="526"/>
      <c r="X15" s="889"/>
      <c r="Y15" s="687"/>
      <c r="Z15" s="687"/>
      <c r="AA15" s="687"/>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H15" s="32"/>
      <c r="CI15" s="32"/>
      <c r="CJ15" s="32"/>
      <c r="CK15" s="32"/>
      <c r="CL15" s="32"/>
    </row>
    <row r="16" spans="1:90" s="31" customFormat="1" ht="26.25" customHeight="1">
      <c r="A16" s="407"/>
      <c r="B16" s="279" t="s">
        <v>213</v>
      </c>
      <c r="C16" s="386" t="s">
        <v>208</v>
      </c>
      <c r="D16" s="384" t="s">
        <v>237</v>
      </c>
      <c r="E16" s="385" t="s">
        <v>314</v>
      </c>
      <c r="F16" s="387">
        <v>1</v>
      </c>
      <c r="G16" s="388"/>
      <c r="H16" s="388">
        <v>667</v>
      </c>
      <c r="I16" s="414" t="s">
        <v>58</v>
      </c>
      <c r="J16" s="642" t="s">
        <v>150</v>
      </c>
      <c r="K16" s="442">
        <v>455752.91</v>
      </c>
      <c r="L16" s="442">
        <v>312500</v>
      </c>
      <c r="M16" s="442">
        <f>L16*1.18</f>
        <v>368750</v>
      </c>
      <c r="N16" s="646">
        <f t="shared" si="0"/>
        <v>87002.909999999974</v>
      </c>
      <c r="O16" s="403">
        <v>1</v>
      </c>
      <c r="P16" s="245"/>
      <c r="Q16" s="340">
        <v>1</v>
      </c>
      <c r="R16" s="340"/>
      <c r="S16" s="341"/>
      <c r="T16" s="340"/>
      <c r="U16" s="340"/>
      <c r="V16" s="237" t="s">
        <v>471</v>
      </c>
      <c r="W16" s="526"/>
      <c r="X16" s="889"/>
      <c r="Y16" s="687"/>
      <c r="Z16" s="687"/>
      <c r="AA16" s="687"/>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H16" s="32"/>
      <c r="CI16" s="32"/>
      <c r="CJ16" s="32"/>
      <c r="CK16" s="32"/>
      <c r="CL16" s="32"/>
    </row>
    <row r="17" spans="1:90" s="31" customFormat="1" ht="26.25" customHeight="1">
      <c r="A17" s="677" t="s">
        <v>8</v>
      </c>
      <c r="B17" s="279" t="s">
        <v>213</v>
      </c>
      <c r="C17" s="386" t="s">
        <v>208</v>
      </c>
      <c r="D17" s="384" t="s">
        <v>486</v>
      </c>
      <c r="E17" s="385" t="s">
        <v>490</v>
      </c>
      <c r="F17" s="387">
        <v>1</v>
      </c>
      <c r="G17" s="388"/>
      <c r="H17" s="388">
        <v>1876</v>
      </c>
      <c r="I17" s="414" t="s">
        <v>60</v>
      </c>
      <c r="J17" s="642" t="s">
        <v>147</v>
      </c>
      <c r="K17" s="670">
        <v>37170</v>
      </c>
      <c r="L17" s="670">
        <v>31500</v>
      </c>
      <c r="M17" s="670">
        <f>L17*1.18</f>
        <v>37170</v>
      </c>
      <c r="N17" s="669">
        <f t="shared" si="0"/>
        <v>0</v>
      </c>
      <c r="O17" s="403">
        <v>1</v>
      </c>
      <c r="P17" s="245"/>
      <c r="Q17" s="340">
        <v>1</v>
      </c>
      <c r="R17" s="340"/>
      <c r="S17" s="341"/>
      <c r="T17" s="340"/>
      <c r="U17" s="340"/>
      <c r="V17" s="237" t="s">
        <v>493</v>
      </c>
      <c r="W17" s="526"/>
      <c r="X17" s="689"/>
      <c r="Y17" s="687"/>
      <c r="Z17" s="687"/>
      <c r="AA17" s="687"/>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H17" s="32"/>
      <c r="CI17" s="32"/>
      <c r="CJ17" s="32"/>
      <c r="CK17" s="32"/>
      <c r="CL17" s="32"/>
    </row>
    <row r="18" spans="1:90" s="31" customFormat="1" ht="54.75" customHeight="1">
      <c r="A18" s="407"/>
      <c r="B18" s="279" t="s">
        <v>213</v>
      </c>
      <c r="C18" s="386" t="s">
        <v>209</v>
      </c>
      <c r="D18" s="384" t="s">
        <v>442</v>
      </c>
      <c r="E18" s="385" t="s">
        <v>444</v>
      </c>
      <c r="F18" s="387">
        <v>1</v>
      </c>
      <c r="G18" s="388"/>
      <c r="H18" s="388">
        <v>272</v>
      </c>
      <c r="I18" s="414" t="s">
        <v>58</v>
      </c>
      <c r="J18" s="642" t="s">
        <v>150</v>
      </c>
      <c r="K18" s="442">
        <v>169004.79</v>
      </c>
      <c r="L18" s="442">
        <v>143224.4</v>
      </c>
      <c r="M18" s="648">
        <f t="shared" ref="M18:M20" si="2">L18*1.18</f>
        <v>169004.79199999999</v>
      </c>
      <c r="N18" s="646"/>
      <c r="O18" s="403">
        <v>1</v>
      </c>
      <c r="P18" s="245"/>
      <c r="Q18" s="340">
        <v>1</v>
      </c>
      <c r="R18" s="340"/>
      <c r="S18" s="341"/>
      <c r="T18" s="340"/>
      <c r="U18" s="340"/>
      <c r="V18" s="237" t="s">
        <v>458</v>
      </c>
      <c r="W18" s="890" t="s">
        <v>387</v>
      </c>
      <c r="X18" s="883" t="s">
        <v>454</v>
      </c>
      <c r="Y18" s="687"/>
      <c r="Z18" s="687"/>
      <c r="AA18" s="687"/>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H18" s="32"/>
      <c r="CI18" s="32"/>
      <c r="CJ18" s="32"/>
      <c r="CK18" s="32"/>
      <c r="CL18" s="32"/>
    </row>
    <row r="19" spans="1:90" s="31" customFormat="1" ht="43.5" customHeight="1">
      <c r="A19" s="407"/>
      <c r="B19" s="279" t="s">
        <v>213</v>
      </c>
      <c r="C19" s="386" t="s">
        <v>209</v>
      </c>
      <c r="D19" s="384" t="s">
        <v>443</v>
      </c>
      <c r="E19" s="385" t="s">
        <v>445</v>
      </c>
      <c r="F19" s="387">
        <v>1</v>
      </c>
      <c r="G19" s="388"/>
      <c r="H19" s="388">
        <v>164</v>
      </c>
      <c r="I19" s="414" t="s">
        <v>58</v>
      </c>
      <c r="J19" s="642" t="s">
        <v>150</v>
      </c>
      <c r="K19" s="442">
        <v>381002.51</v>
      </c>
      <c r="L19" s="442">
        <v>322883.49</v>
      </c>
      <c r="M19" s="648">
        <f>L19*1.18</f>
        <v>381002.51819999999</v>
      </c>
      <c r="N19" s="646">
        <f t="shared" si="0"/>
        <v>-8.1999999820254743E-3</v>
      </c>
      <c r="O19" s="403">
        <v>1</v>
      </c>
      <c r="P19" s="245"/>
      <c r="Q19" s="340">
        <v>1</v>
      </c>
      <c r="R19" s="340"/>
      <c r="S19" s="341"/>
      <c r="T19" s="340"/>
      <c r="U19" s="340"/>
      <c r="V19" s="237" t="s">
        <v>458</v>
      </c>
      <c r="W19" s="890"/>
      <c r="X19" s="883"/>
      <c r="Y19" s="687"/>
      <c r="Z19" s="687"/>
      <c r="AA19" s="687"/>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H19" s="32"/>
      <c r="CI19" s="32"/>
      <c r="CJ19" s="32"/>
      <c r="CK19" s="32"/>
      <c r="CL19" s="32"/>
    </row>
    <row r="20" spans="1:90" s="31" customFormat="1" ht="26.25" customHeight="1">
      <c r="A20" s="407"/>
      <c r="B20" s="279" t="s">
        <v>213</v>
      </c>
      <c r="C20" s="383" t="s">
        <v>210</v>
      </c>
      <c r="D20" s="384" t="s">
        <v>238</v>
      </c>
      <c r="E20" s="385" t="s">
        <v>324</v>
      </c>
      <c r="F20" s="387">
        <v>1</v>
      </c>
      <c r="G20" s="389"/>
      <c r="H20" s="388">
        <v>1970</v>
      </c>
      <c r="I20" s="414" t="s">
        <v>58</v>
      </c>
      <c r="J20" s="642" t="s">
        <v>150</v>
      </c>
      <c r="K20" s="881">
        <v>1597071</v>
      </c>
      <c r="L20" s="885">
        <v>1353450</v>
      </c>
      <c r="M20" s="886">
        <f t="shared" si="2"/>
        <v>1597071</v>
      </c>
      <c r="N20" s="891">
        <f>K20+K21+K22-M20</f>
        <v>0</v>
      </c>
      <c r="O20" s="403">
        <v>1</v>
      </c>
      <c r="P20" s="245"/>
      <c r="Q20" s="341">
        <v>1</v>
      </c>
      <c r="R20" s="341"/>
      <c r="S20" s="341"/>
      <c r="T20" s="340"/>
      <c r="U20" s="340"/>
      <c r="V20" s="237" t="s">
        <v>471</v>
      </c>
      <c r="W20" s="526"/>
      <c r="X20" s="882"/>
      <c r="Y20" s="687"/>
      <c r="Z20" s="883" t="s">
        <v>456</v>
      </c>
      <c r="AA20" s="892" t="s">
        <v>496</v>
      </c>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H20" s="32"/>
      <c r="CI20" s="32"/>
      <c r="CJ20" s="32"/>
      <c r="CK20" s="32"/>
      <c r="CL20" s="32"/>
    </row>
    <row r="21" spans="1:90" s="31" customFormat="1" ht="26.25" customHeight="1">
      <c r="A21" s="407"/>
      <c r="B21" s="279" t="s">
        <v>213</v>
      </c>
      <c r="C21" s="383" t="s">
        <v>210</v>
      </c>
      <c r="D21" s="384" t="s">
        <v>240</v>
      </c>
      <c r="E21" s="385" t="s">
        <v>316</v>
      </c>
      <c r="F21" s="387">
        <v>1</v>
      </c>
      <c r="G21" s="389"/>
      <c r="H21" s="388">
        <v>813</v>
      </c>
      <c r="I21" s="414" t="s">
        <v>58</v>
      </c>
      <c r="J21" s="642" t="s">
        <v>150</v>
      </c>
      <c r="K21" s="881"/>
      <c r="L21" s="885"/>
      <c r="M21" s="886"/>
      <c r="N21" s="891"/>
      <c r="O21" s="403">
        <v>1</v>
      </c>
      <c r="P21" s="245"/>
      <c r="Q21" s="341">
        <v>1</v>
      </c>
      <c r="R21" s="341"/>
      <c r="S21" s="341"/>
      <c r="T21" s="340"/>
      <c r="U21" s="340"/>
      <c r="V21" s="237" t="s">
        <v>471</v>
      </c>
      <c r="W21" s="526"/>
      <c r="X21" s="882"/>
      <c r="Y21" s="687"/>
      <c r="Z21" s="883"/>
      <c r="AA21" s="893"/>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H21" s="32"/>
      <c r="CI21" s="32"/>
      <c r="CJ21" s="32"/>
      <c r="CK21" s="32"/>
      <c r="CL21" s="32"/>
    </row>
    <row r="22" spans="1:90" s="31" customFormat="1" ht="26.25" customHeight="1">
      <c r="A22" s="407"/>
      <c r="B22" s="279" t="s">
        <v>213</v>
      </c>
      <c r="C22" s="383" t="s">
        <v>210</v>
      </c>
      <c r="D22" s="384" t="s">
        <v>239</v>
      </c>
      <c r="E22" s="385" t="s">
        <v>315</v>
      </c>
      <c r="F22" s="387">
        <v>1</v>
      </c>
      <c r="G22" s="389"/>
      <c r="H22" s="388">
        <v>693</v>
      </c>
      <c r="I22" s="414" t="s">
        <v>58</v>
      </c>
      <c r="J22" s="642" t="s">
        <v>150</v>
      </c>
      <c r="K22" s="881"/>
      <c r="L22" s="885"/>
      <c r="M22" s="886"/>
      <c r="N22" s="891"/>
      <c r="O22" s="403">
        <v>1</v>
      </c>
      <c r="P22" s="245"/>
      <c r="Q22" s="341">
        <v>1</v>
      </c>
      <c r="R22" s="341"/>
      <c r="S22" s="341"/>
      <c r="T22" s="340"/>
      <c r="U22" s="340"/>
      <c r="V22" s="237" t="s">
        <v>471</v>
      </c>
      <c r="W22" s="526"/>
      <c r="X22" s="882"/>
      <c r="Y22" s="687"/>
      <c r="Z22" s="883"/>
      <c r="AA22" s="893"/>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H22" s="32"/>
      <c r="CI22" s="32"/>
      <c r="CJ22" s="32"/>
      <c r="CK22" s="32"/>
      <c r="CL22" s="32"/>
    </row>
    <row r="23" spans="1:90" s="31" customFormat="1" ht="60.75" customHeight="1">
      <c r="A23" s="407"/>
      <c r="B23" s="279" t="s">
        <v>213</v>
      </c>
      <c r="C23" s="383" t="s">
        <v>210</v>
      </c>
      <c r="D23" s="384" t="s">
        <v>452</v>
      </c>
      <c r="E23" s="385" t="s">
        <v>318</v>
      </c>
      <c r="F23" s="387">
        <v>1</v>
      </c>
      <c r="G23" s="389"/>
      <c r="H23" s="388">
        <v>2219</v>
      </c>
      <c r="I23" s="414" t="s">
        <v>58</v>
      </c>
      <c r="J23" s="642" t="s">
        <v>149</v>
      </c>
      <c r="K23" s="442">
        <v>974273.04</v>
      </c>
      <c r="L23" s="445">
        <v>825655.12</v>
      </c>
      <c r="M23" s="648">
        <f>L23*1.18</f>
        <v>974273.0416</v>
      </c>
      <c r="N23" s="646">
        <f>K23-M23</f>
        <v>-1.5999999595806003E-3</v>
      </c>
      <c r="O23" s="403">
        <v>1</v>
      </c>
      <c r="P23" s="245"/>
      <c r="Q23" s="340">
        <v>1</v>
      </c>
      <c r="R23" s="340"/>
      <c r="S23" s="341"/>
      <c r="T23" s="340"/>
      <c r="U23" s="340"/>
      <c r="V23" s="237" t="s">
        <v>471</v>
      </c>
      <c r="W23" s="526"/>
      <c r="X23" s="882"/>
      <c r="Y23" s="687"/>
      <c r="Z23" s="883"/>
      <c r="AA23" s="894"/>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H23" s="32"/>
      <c r="CI23" s="32"/>
      <c r="CJ23" s="32"/>
      <c r="CK23" s="32"/>
      <c r="CL23" s="32"/>
    </row>
    <row r="24" spans="1:90" s="31" customFormat="1" ht="26.25" customHeight="1">
      <c r="A24" s="407"/>
      <c r="B24" s="279" t="s">
        <v>213</v>
      </c>
      <c r="C24" s="383" t="s">
        <v>210</v>
      </c>
      <c r="D24" s="384" t="s">
        <v>301</v>
      </c>
      <c r="E24" s="385" t="s">
        <v>317</v>
      </c>
      <c r="F24" s="387">
        <v>1</v>
      </c>
      <c r="G24" s="389"/>
      <c r="H24" s="388">
        <v>44</v>
      </c>
      <c r="I24" s="414" t="s">
        <v>58</v>
      </c>
      <c r="J24" s="642" t="s">
        <v>149</v>
      </c>
      <c r="K24" s="881">
        <v>1138700</v>
      </c>
      <c r="L24" s="885">
        <v>965000</v>
      </c>
      <c r="M24" s="886">
        <f>L24*1.18</f>
        <v>1138700</v>
      </c>
      <c r="N24" s="891">
        <f>K24+K25-M24</f>
        <v>0</v>
      </c>
      <c r="O24" s="403">
        <v>1</v>
      </c>
      <c r="P24" s="245"/>
      <c r="Q24" s="340">
        <v>1</v>
      </c>
      <c r="R24" s="340"/>
      <c r="S24" s="341"/>
      <c r="T24" s="340"/>
      <c r="U24" s="340"/>
      <c r="V24" s="237" t="s">
        <v>458</v>
      </c>
      <c r="W24" s="525"/>
      <c r="X24" s="887" t="s">
        <v>372</v>
      </c>
      <c r="Y24" s="687"/>
      <c r="Z24" s="883"/>
      <c r="AA24" s="687"/>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H24" s="32"/>
      <c r="CI24" s="32"/>
      <c r="CJ24" s="32"/>
      <c r="CK24" s="32"/>
      <c r="CL24" s="32"/>
    </row>
    <row r="25" spans="1:90" s="31" customFormat="1" ht="26.25" customHeight="1">
      <c r="A25" s="407"/>
      <c r="B25" s="279" t="s">
        <v>213</v>
      </c>
      <c r="C25" s="383" t="s">
        <v>210</v>
      </c>
      <c r="D25" s="384" t="s">
        <v>241</v>
      </c>
      <c r="E25" s="385" t="s">
        <v>319</v>
      </c>
      <c r="F25" s="387">
        <v>1</v>
      </c>
      <c r="G25" s="389"/>
      <c r="H25" s="388">
        <v>1060</v>
      </c>
      <c r="I25" s="414" t="s">
        <v>58</v>
      </c>
      <c r="J25" s="642" t="s">
        <v>149</v>
      </c>
      <c r="K25" s="881"/>
      <c r="L25" s="885"/>
      <c r="M25" s="886"/>
      <c r="N25" s="891"/>
      <c r="O25" s="403">
        <v>1</v>
      </c>
      <c r="P25" s="245"/>
      <c r="Q25" s="340">
        <v>1</v>
      </c>
      <c r="R25" s="340"/>
      <c r="S25" s="341"/>
      <c r="T25" s="340"/>
      <c r="U25" s="340"/>
      <c r="V25" s="237" t="s">
        <v>458</v>
      </c>
      <c r="W25" s="525"/>
      <c r="X25" s="887"/>
      <c r="Y25" s="687"/>
      <c r="Z25" s="883"/>
      <c r="AA25" s="687"/>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H25" s="32"/>
      <c r="CI25" s="32"/>
      <c r="CJ25" s="32"/>
      <c r="CK25" s="32"/>
      <c r="CL25" s="32"/>
    </row>
    <row r="26" spans="1:90" s="694" customFormat="1" ht="81" customHeight="1">
      <c r="A26" s="407"/>
      <c r="B26" s="279" t="s">
        <v>213</v>
      </c>
      <c r="C26" s="383" t="s">
        <v>210</v>
      </c>
      <c r="D26" s="384" t="s">
        <v>446</v>
      </c>
      <c r="E26" s="385" t="s">
        <v>447</v>
      </c>
      <c r="F26" s="387">
        <v>1</v>
      </c>
      <c r="G26" s="389"/>
      <c r="H26" s="388">
        <v>156</v>
      </c>
      <c r="I26" s="414" t="s">
        <v>58</v>
      </c>
      <c r="J26" s="642" t="s">
        <v>149</v>
      </c>
      <c r="K26" s="682">
        <v>726539.4</v>
      </c>
      <c r="L26" s="682">
        <v>615711.36</v>
      </c>
      <c r="M26" s="682">
        <f>L26*1.18</f>
        <v>726539.4047999999</v>
      </c>
      <c r="N26" s="690">
        <f>K26-M26</f>
        <v>-4.7999998787418008E-3</v>
      </c>
      <c r="O26" s="403">
        <v>1</v>
      </c>
      <c r="P26" s="245"/>
      <c r="Q26" s="340">
        <v>1</v>
      </c>
      <c r="R26" s="340"/>
      <c r="S26" s="341"/>
      <c r="T26" s="340"/>
      <c r="U26" s="340"/>
      <c r="V26" s="237" t="s">
        <v>458</v>
      </c>
      <c r="W26" s="691" t="s">
        <v>387</v>
      </c>
      <c r="X26" s="887"/>
      <c r="Y26" s="692"/>
      <c r="Z26" s="883"/>
      <c r="AA26" s="695" t="s">
        <v>497</v>
      </c>
      <c r="AB26" s="693"/>
      <c r="AC26" s="693"/>
      <c r="AD26" s="693"/>
      <c r="AE26" s="693"/>
      <c r="AF26" s="693"/>
      <c r="AG26" s="693"/>
      <c r="AH26" s="693"/>
      <c r="AI26" s="693"/>
      <c r="AJ26" s="693"/>
      <c r="AK26" s="693"/>
      <c r="AL26" s="693"/>
      <c r="AM26" s="693"/>
      <c r="AN26" s="693"/>
      <c r="AO26" s="693"/>
      <c r="AP26" s="693"/>
      <c r="AQ26" s="693"/>
      <c r="AR26" s="693"/>
      <c r="AS26" s="693"/>
      <c r="AT26" s="693"/>
      <c r="AU26" s="693"/>
      <c r="AV26" s="693"/>
      <c r="AW26" s="693"/>
      <c r="AX26" s="693"/>
      <c r="AY26" s="693"/>
      <c r="AZ26" s="693"/>
      <c r="BA26" s="693"/>
      <c r="BB26" s="693"/>
      <c r="BC26" s="693"/>
      <c r="BD26" s="693"/>
      <c r="BE26" s="693"/>
      <c r="BF26" s="693"/>
      <c r="BG26" s="693"/>
      <c r="BH26" s="693"/>
      <c r="BI26" s="693"/>
      <c r="BJ26" s="693"/>
      <c r="BK26" s="693"/>
      <c r="BL26" s="693"/>
      <c r="BM26" s="693"/>
      <c r="BN26" s="693"/>
      <c r="BO26" s="693"/>
      <c r="BP26" s="693"/>
      <c r="BQ26" s="693"/>
      <c r="BR26" s="693"/>
      <c r="BS26" s="693"/>
      <c r="BT26" s="693"/>
      <c r="BU26" s="693"/>
      <c r="BV26" s="693"/>
      <c r="BW26" s="693"/>
      <c r="BX26" s="693"/>
      <c r="BY26" s="693"/>
      <c r="BZ26" s="693"/>
      <c r="CA26" s="693"/>
      <c r="CB26" s="693"/>
      <c r="CC26" s="693"/>
      <c r="CD26" s="693"/>
      <c r="CE26" s="693"/>
      <c r="CH26" s="693"/>
      <c r="CI26" s="693"/>
      <c r="CJ26" s="693"/>
      <c r="CK26" s="693"/>
      <c r="CL26" s="693"/>
    </row>
    <row r="27" spans="1:90" s="31" customFormat="1" ht="26.25" customHeight="1">
      <c r="A27" s="407"/>
      <c r="B27" s="452" t="s">
        <v>213</v>
      </c>
      <c r="C27" s="453" t="s">
        <v>210</v>
      </c>
      <c r="D27" s="454" t="s">
        <v>242</v>
      </c>
      <c r="E27" s="450" t="s">
        <v>320</v>
      </c>
      <c r="F27" s="455">
        <v>1</v>
      </c>
      <c r="G27" s="389"/>
      <c r="H27" s="389">
        <v>2319</v>
      </c>
      <c r="I27" s="456" t="s">
        <v>58</v>
      </c>
      <c r="J27" s="641" t="s">
        <v>149</v>
      </c>
      <c r="K27" s="442">
        <v>0</v>
      </c>
      <c r="L27" s="445"/>
      <c r="M27" s="648"/>
      <c r="N27" s="646"/>
      <c r="O27" s="403"/>
      <c r="P27" s="245"/>
      <c r="Q27" s="340"/>
      <c r="R27" s="340"/>
      <c r="S27" s="341"/>
      <c r="T27" s="340"/>
      <c r="U27" s="340">
        <v>1</v>
      </c>
      <c r="V27" s="237" t="s">
        <v>373</v>
      </c>
      <c r="W27" s="524"/>
      <c r="X27" s="887"/>
      <c r="Y27" s="687"/>
      <c r="Z27" s="883"/>
      <c r="AA27" s="687"/>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H27" s="32"/>
      <c r="CI27" s="32"/>
      <c r="CJ27" s="32"/>
      <c r="CK27" s="32"/>
      <c r="CL27" s="32"/>
    </row>
    <row r="28" spans="1:90" s="31" customFormat="1" ht="26.25" customHeight="1">
      <c r="A28" s="407"/>
      <c r="B28" s="279" t="s">
        <v>213</v>
      </c>
      <c r="C28" s="383" t="s">
        <v>211</v>
      </c>
      <c r="D28" s="384" t="s">
        <v>243</v>
      </c>
      <c r="E28" s="385" t="s">
        <v>321</v>
      </c>
      <c r="F28" s="387">
        <v>1</v>
      </c>
      <c r="G28" s="389"/>
      <c r="H28" s="388">
        <v>582</v>
      </c>
      <c r="I28" s="414" t="s">
        <v>58</v>
      </c>
      <c r="J28" s="642" t="s">
        <v>149</v>
      </c>
      <c r="K28" s="442">
        <v>70000</v>
      </c>
      <c r="L28" s="885">
        <v>152540</v>
      </c>
      <c r="M28" s="886">
        <f>L28*1.18</f>
        <v>179997.19999999998</v>
      </c>
      <c r="N28" s="891">
        <f>K28+K29+K30-M28</f>
        <v>2.8000000000174623</v>
      </c>
      <c r="O28" s="403">
        <v>1</v>
      </c>
      <c r="P28" s="245"/>
      <c r="Q28" s="340">
        <v>1</v>
      </c>
      <c r="R28" s="340"/>
      <c r="S28" s="341"/>
      <c r="T28" s="340"/>
      <c r="U28" s="340"/>
      <c r="V28" s="237" t="s">
        <v>380</v>
      </c>
      <c r="W28" s="526"/>
      <c r="X28" s="289"/>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H28" s="32"/>
      <c r="CI28" s="32"/>
      <c r="CJ28" s="32"/>
      <c r="CK28" s="32"/>
      <c r="CL28" s="32"/>
    </row>
    <row r="29" spans="1:90" s="31" customFormat="1" ht="26.25" customHeight="1">
      <c r="A29" s="407"/>
      <c r="B29" s="279" t="s">
        <v>213</v>
      </c>
      <c r="C29" s="383" t="s">
        <v>211</v>
      </c>
      <c r="D29" s="384" t="s">
        <v>244</v>
      </c>
      <c r="E29" s="385" t="s">
        <v>322</v>
      </c>
      <c r="F29" s="387">
        <v>1</v>
      </c>
      <c r="G29" s="389"/>
      <c r="H29" s="388">
        <v>6</v>
      </c>
      <c r="I29" s="414" t="s">
        <v>58</v>
      </c>
      <c r="J29" s="642" t="s">
        <v>149</v>
      </c>
      <c r="K29" s="442">
        <v>70000</v>
      </c>
      <c r="L29" s="885"/>
      <c r="M29" s="886"/>
      <c r="N29" s="891"/>
      <c r="O29" s="403">
        <v>1</v>
      </c>
      <c r="P29" s="245"/>
      <c r="Q29" s="340">
        <v>1</v>
      </c>
      <c r="R29" s="340"/>
      <c r="S29" s="341"/>
      <c r="T29" s="340"/>
      <c r="U29" s="340"/>
      <c r="V29" s="237" t="s">
        <v>380</v>
      </c>
      <c r="W29" s="526"/>
      <c r="X29" s="289"/>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H29" s="32"/>
      <c r="CI29" s="32"/>
      <c r="CJ29" s="32"/>
      <c r="CK29" s="32"/>
      <c r="CL29" s="32"/>
    </row>
    <row r="30" spans="1:90" s="31" customFormat="1" ht="26.25" customHeight="1">
      <c r="A30" s="407"/>
      <c r="B30" s="279" t="s">
        <v>213</v>
      </c>
      <c r="C30" s="383" t="s">
        <v>211</v>
      </c>
      <c r="D30" s="384" t="s">
        <v>245</v>
      </c>
      <c r="E30" s="385" t="s">
        <v>323</v>
      </c>
      <c r="F30" s="387">
        <v>1</v>
      </c>
      <c r="G30" s="389"/>
      <c r="H30" s="388">
        <v>157</v>
      </c>
      <c r="I30" s="414" t="s">
        <v>58</v>
      </c>
      <c r="J30" s="642" t="s">
        <v>149</v>
      </c>
      <c r="K30" s="442">
        <v>40000</v>
      </c>
      <c r="L30" s="885"/>
      <c r="M30" s="886"/>
      <c r="N30" s="891"/>
      <c r="O30" s="403">
        <v>1</v>
      </c>
      <c r="P30" s="245"/>
      <c r="Q30" s="340">
        <v>1</v>
      </c>
      <c r="R30" s="340"/>
      <c r="S30" s="341"/>
      <c r="T30" s="340"/>
      <c r="U30" s="340"/>
      <c r="V30" s="237" t="s">
        <v>380</v>
      </c>
      <c r="W30" s="526"/>
      <c r="X30" s="289"/>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H30" s="32"/>
      <c r="CI30" s="32"/>
      <c r="CJ30" s="32"/>
      <c r="CK30" s="32"/>
      <c r="CL30" s="32"/>
    </row>
    <row r="31" spans="1:90" s="31" customFormat="1" ht="26.25" customHeight="1">
      <c r="A31" s="407"/>
      <c r="B31" s="279" t="s">
        <v>213</v>
      </c>
      <c r="C31" s="383" t="s">
        <v>212</v>
      </c>
      <c r="D31" s="384" t="s">
        <v>246</v>
      </c>
      <c r="E31" s="385" t="s">
        <v>247</v>
      </c>
      <c r="F31" s="387">
        <v>1</v>
      </c>
      <c r="G31" s="389"/>
      <c r="H31" s="388">
        <v>660</v>
      </c>
      <c r="I31" s="414" t="s">
        <v>58</v>
      </c>
      <c r="J31" s="642" t="s">
        <v>149</v>
      </c>
      <c r="K31" s="442">
        <v>492550</v>
      </c>
      <c r="L31" s="445">
        <v>415000</v>
      </c>
      <c r="M31" s="648">
        <f>L31*1.18</f>
        <v>489700</v>
      </c>
      <c r="N31" s="646">
        <f>K31-M31</f>
        <v>2850</v>
      </c>
      <c r="O31" s="403">
        <v>1</v>
      </c>
      <c r="P31" s="245"/>
      <c r="Q31" s="340">
        <v>1</v>
      </c>
      <c r="R31" s="340"/>
      <c r="S31" s="341"/>
      <c r="T31" s="340"/>
      <c r="U31" s="340"/>
      <c r="V31" s="237" t="s">
        <v>471</v>
      </c>
      <c r="W31" s="526"/>
      <c r="X31" s="289"/>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H31" s="32"/>
      <c r="CI31" s="32"/>
      <c r="CJ31" s="32"/>
      <c r="CK31" s="32"/>
      <c r="CL31" s="32"/>
    </row>
    <row r="32" spans="1:90" s="31" customFormat="1" ht="26.25" customHeight="1">
      <c r="A32" s="528"/>
      <c r="B32" s="279" t="s">
        <v>213</v>
      </c>
      <c r="C32" s="383" t="s">
        <v>212</v>
      </c>
      <c r="D32" s="529" t="s">
        <v>448</v>
      </c>
      <c r="E32" s="530" t="s">
        <v>449</v>
      </c>
      <c r="F32" s="387">
        <v>1</v>
      </c>
      <c r="G32" s="389"/>
      <c r="H32" s="388">
        <v>2405</v>
      </c>
      <c r="I32" s="531" t="s">
        <v>58</v>
      </c>
      <c r="J32" s="643" t="s">
        <v>149</v>
      </c>
      <c r="K32" s="442">
        <v>335878.68</v>
      </c>
      <c r="L32" s="445">
        <v>263881.46999999997</v>
      </c>
      <c r="M32" s="648">
        <f>L32*1.18</f>
        <v>311380.13459999993</v>
      </c>
      <c r="N32" s="646">
        <f>K32-M32</f>
        <v>24498.545400000061</v>
      </c>
      <c r="O32" s="403">
        <v>1</v>
      </c>
      <c r="P32" s="245"/>
      <c r="Q32" s="340">
        <v>1</v>
      </c>
      <c r="R32" s="340"/>
      <c r="S32" s="341"/>
      <c r="T32" s="340"/>
      <c r="U32" s="340"/>
      <c r="V32" s="237" t="s">
        <v>471</v>
      </c>
      <c r="W32" s="532" t="s">
        <v>387</v>
      </c>
      <c r="X32" s="289"/>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H32" s="32"/>
      <c r="CI32" s="32"/>
      <c r="CJ32" s="32"/>
      <c r="CK32" s="32"/>
      <c r="CL32" s="32"/>
    </row>
    <row r="33" spans="1:90" s="93" customFormat="1" ht="26.25" customHeight="1" thickBot="1">
      <c r="A33" s="408"/>
      <c r="B33" s="409"/>
      <c r="C33" s="410"/>
      <c r="D33" s="411"/>
      <c r="E33" s="411"/>
      <c r="F33" s="412">
        <f>SUM(F11:F32)</f>
        <v>21</v>
      </c>
      <c r="G33" s="412">
        <f>SUM(G4:G31)</f>
        <v>3</v>
      </c>
      <c r="H33" s="412"/>
      <c r="I33" s="410"/>
      <c r="J33" s="644"/>
      <c r="K33" s="650">
        <f>SUM(K4:K32)</f>
        <v>8497046.9300000016</v>
      </c>
      <c r="L33" s="650">
        <f>SUM(L4:L32)</f>
        <v>7095480.7599999998</v>
      </c>
      <c r="M33" s="650">
        <f>SUM(M4:M32)</f>
        <v>8353611.0675999988</v>
      </c>
      <c r="N33" s="651">
        <f>SUM(N4:N31)</f>
        <v>77637.319000000411</v>
      </c>
      <c r="O33" s="403"/>
      <c r="P33" s="245"/>
      <c r="Q33" s="324">
        <f>SUM(Q4:Q32)</f>
        <v>22</v>
      </c>
      <c r="R33" s="324">
        <f>SUM(R4:R32)</f>
        <v>0</v>
      </c>
      <c r="S33" s="324">
        <f>SUM(S4:S32)</f>
        <v>1</v>
      </c>
      <c r="T33" s="324">
        <f>SUM(T4:T32)</f>
        <v>0</v>
      </c>
      <c r="U33" s="324">
        <f>SUM(U4:U32)</f>
        <v>6</v>
      </c>
      <c r="V33" s="325"/>
      <c r="W33" s="527"/>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H33" s="92"/>
      <c r="CI33" s="92"/>
      <c r="CJ33" s="92"/>
      <c r="CK33" s="92"/>
      <c r="CL33" s="92"/>
    </row>
    <row r="34" spans="1:90" ht="21">
      <c r="F34" s="58"/>
      <c r="G34" s="58"/>
      <c r="H34" s="58"/>
      <c r="O34" s="335" t="s">
        <v>129</v>
      </c>
      <c r="P34" s="336" t="s">
        <v>130</v>
      </c>
      <c r="Q34" s="337" t="s">
        <v>131</v>
      </c>
      <c r="R34" s="338" t="s">
        <v>168</v>
      </c>
      <c r="S34" s="338" t="s">
        <v>132</v>
      </c>
      <c r="T34" s="338" t="s">
        <v>133</v>
      </c>
      <c r="U34" s="338" t="s">
        <v>167</v>
      </c>
      <c r="V34" s="339" t="s">
        <v>134</v>
      </c>
      <c r="W34" s="523"/>
    </row>
    <row r="35" spans="1:90">
      <c r="F35" s="58"/>
      <c r="G35" s="58"/>
      <c r="H35" s="58"/>
    </row>
    <row r="36" spans="1:90">
      <c r="F36" s="58"/>
      <c r="G36" s="58"/>
      <c r="H36" s="58"/>
    </row>
    <row r="37" spans="1:90">
      <c r="F37" s="58"/>
      <c r="G37" s="58"/>
      <c r="H37" s="58"/>
    </row>
    <row r="38" spans="1:90">
      <c r="F38" s="58"/>
      <c r="G38" s="58"/>
      <c r="H38" s="58"/>
    </row>
    <row r="39" spans="1:90">
      <c r="F39" s="58"/>
      <c r="G39" s="58"/>
      <c r="H39" s="58"/>
    </row>
    <row r="40" spans="1:90">
      <c r="F40" s="58"/>
      <c r="G40" s="58"/>
      <c r="H40" s="58"/>
    </row>
    <row r="41" spans="1:90">
      <c r="F41" s="58"/>
      <c r="G41" s="58"/>
      <c r="H41" s="58"/>
    </row>
    <row r="42" spans="1:90">
      <c r="F42" s="58"/>
      <c r="G42" s="58"/>
      <c r="H42" s="58"/>
    </row>
    <row r="43" spans="1:90">
      <c r="F43" s="58"/>
      <c r="G43" s="58"/>
      <c r="H43" s="58"/>
    </row>
    <row r="44" spans="1:90">
      <c r="F44" s="58"/>
      <c r="G44" s="58"/>
      <c r="H44" s="58"/>
    </row>
    <row r="45" spans="1:90">
      <c r="F45" s="58"/>
      <c r="G45" s="58"/>
      <c r="H45" s="58"/>
    </row>
    <row r="46" spans="1:90">
      <c r="F46" s="58"/>
      <c r="G46" s="58"/>
      <c r="H46" s="58"/>
    </row>
    <row r="47" spans="1:90">
      <c r="F47" s="58"/>
      <c r="G47" s="58"/>
      <c r="H47" s="58"/>
    </row>
    <row r="48" spans="1:90">
      <c r="F48" s="58"/>
      <c r="G48" s="58"/>
      <c r="H48" s="58"/>
    </row>
    <row r="49" spans="6:8">
      <c r="F49" s="58"/>
      <c r="G49" s="58"/>
      <c r="H49" s="58"/>
    </row>
    <row r="50" spans="6:8">
      <c r="F50" s="58"/>
      <c r="G50" s="58"/>
      <c r="H50" s="58"/>
    </row>
    <row r="51" spans="6:8">
      <c r="F51" s="58"/>
      <c r="G51" s="58"/>
      <c r="H51" s="58"/>
    </row>
    <row r="52" spans="6:8">
      <c r="F52" s="58"/>
      <c r="G52" s="58"/>
      <c r="H52" s="58"/>
    </row>
    <row r="53" spans="6:8">
      <c r="F53" s="58"/>
      <c r="G53" s="58"/>
      <c r="H53" s="58"/>
    </row>
    <row r="54" spans="6:8">
      <c r="F54" s="58"/>
      <c r="G54" s="58"/>
      <c r="H54" s="58"/>
    </row>
    <row r="55" spans="6:8">
      <c r="F55" s="58"/>
      <c r="G55" s="58"/>
      <c r="H55" s="58"/>
    </row>
    <row r="56" spans="6:8">
      <c r="F56" s="58"/>
      <c r="G56" s="58"/>
      <c r="H56" s="58"/>
    </row>
    <row r="57" spans="6:8">
      <c r="F57" s="58"/>
      <c r="G57" s="58"/>
      <c r="H57" s="58"/>
    </row>
    <row r="58" spans="6:8">
      <c r="F58" s="58"/>
      <c r="G58" s="58"/>
      <c r="H58" s="58"/>
    </row>
    <row r="59" spans="6:8">
      <c r="F59" s="58"/>
      <c r="G59" s="58"/>
      <c r="H59" s="58"/>
    </row>
    <row r="60" spans="6:8">
      <c r="F60" s="58"/>
      <c r="G60" s="58"/>
      <c r="H60" s="58"/>
    </row>
    <row r="61" spans="6:8">
      <c r="F61" s="58"/>
      <c r="G61" s="58"/>
      <c r="H61" s="58"/>
    </row>
    <row r="62" spans="6:8">
      <c r="F62" s="58"/>
      <c r="G62" s="58"/>
      <c r="H62" s="58"/>
    </row>
    <row r="63" spans="6:8">
      <c r="F63" s="58"/>
      <c r="G63" s="58"/>
      <c r="H63" s="58"/>
    </row>
    <row r="64" spans="6:8">
      <c r="F64" s="58"/>
      <c r="G64" s="58"/>
      <c r="H64" s="58"/>
    </row>
    <row r="65" spans="6:8">
      <c r="F65" s="58"/>
      <c r="G65" s="58"/>
      <c r="H65" s="58"/>
    </row>
    <row r="66" spans="6:8">
      <c r="F66" s="58"/>
      <c r="G66" s="58"/>
      <c r="H66" s="58"/>
    </row>
    <row r="67" spans="6:8">
      <c r="F67" s="58"/>
      <c r="G67" s="58"/>
      <c r="H67" s="58"/>
    </row>
    <row r="68" spans="6:8">
      <c r="F68" s="58"/>
      <c r="G68" s="58"/>
      <c r="H68" s="58"/>
    </row>
    <row r="69" spans="6:8">
      <c r="F69" s="58"/>
      <c r="G69" s="58"/>
      <c r="H69" s="58"/>
    </row>
    <row r="70" spans="6:8">
      <c r="F70" s="58"/>
      <c r="G70" s="58"/>
      <c r="H70" s="58"/>
    </row>
    <row r="71" spans="6:8">
      <c r="F71" s="58"/>
      <c r="G71" s="58"/>
      <c r="H71" s="58"/>
    </row>
    <row r="72" spans="6:8">
      <c r="F72" s="58"/>
      <c r="G72" s="58"/>
      <c r="H72" s="58"/>
    </row>
    <row r="73" spans="6:8">
      <c r="F73" s="58"/>
      <c r="G73" s="58"/>
      <c r="H73" s="58"/>
    </row>
    <row r="74" spans="6:8">
      <c r="F74" s="58"/>
      <c r="G74" s="58"/>
      <c r="H74" s="58"/>
    </row>
    <row r="75" spans="6:8">
      <c r="F75" s="58"/>
      <c r="G75" s="58"/>
      <c r="H75" s="58"/>
    </row>
    <row r="76" spans="6:8">
      <c r="F76" s="58"/>
      <c r="G76" s="58"/>
      <c r="H76" s="58"/>
    </row>
    <row r="77" spans="6:8">
      <c r="F77" s="58"/>
      <c r="G77" s="58"/>
      <c r="H77" s="58"/>
    </row>
    <row r="78" spans="6:8">
      <c r="F78" s="58"/>
      <c r="G78" s="58"/>
      <c r="H78" s="58"/>
    </row>
    <row r="79" spans="6:8">
      <c r="F79" s="58"/>
      <c r="G79" s="58"/>
      <c r="H79" s="58"/>
    </row>
    <row r="80" spans="6:8">
      <c r="F80" s="58"/>
      <c r="G80" s="58"/>
      <c r="H80" s="58"/>
    </row>
    <row r="81" spans="6:8">
      <c r="F81" s="58"/>
      <c r="G81" s="58"/>
      <c r="H81" s="58"/>
    </row>
    <row r="82" spans="6:8">
      <c r="F82" s="58"/>
      <c r="G82" s="58"/>
      <c r="H82" s="58"/>
    </row>
    <row r="83" spans="6:8">
      <c r="F83" s="58"/>
      <c r="G83" s="58"/>
      <c r="H83" s="58"/>
    </row>
    <row r="84" spans="6:8">
      <c r="F84" s="58"/>
      <c r="G84" s="58"/>
      <c r="H84" s="58"/>
    </row>
    <row r="85" spans="6:8">
      <c r="F85" s="58"/>
      <c r="G85" s="58"/>
      <c r="H85" s="58"/>
    </row>
    <row r="86" spans="6:8">
      <c r="F86" s="58"/>
      <c r="G86" s="58"/>
      <c r="H86" s="58"/>
    </row>
    <row r="87" spans="6:8">
      <c r="F87" s="58"/>
      <c r="G87" s="58"/>
      <c r="H87" s="58"/>
    </row>
    <row r="88" spans="6:8">
      <c r="F88" s="58"/>
      <c r="G88" s="58"/>
      <c r="H88" s="58"/>
    </row>
    <row r="89" spans="6:8">
      <c r="F89" s="58"/>
      <c r="G89" s="58"/>
      <c r="H89" s="58"/>
    </row>
    <row r="90" spans="6:8">
      <c r="F90" s="58"/>
      <c r="G90" s="58"/>
      <c r="H90" s="58"/>
    </row>
    <row r="91" spans="6:8">
      <c r="F91" s="58"/>
      <c r="G91" s="58"/>
      <c r="H91" s="58"/>
    </row>
    <row r="92" spans="6:8">
      <c r="F92" s="58"/>
      <c r="G92" s="58"/>
      <c r="H92" s="58"/>
    </row>
    <row r="93" spans="6:8">
      <c r="F93" s="58"/>
      <c r="G93" s="58"/>
      <c r="H93" s="58"/>
    </row>
    <row r="94" spans="6:8">
      <c r="F94" s="58"/>
      <c r="G94" s="58"/>
      <c r="H94" s="58"/>
    </row>
    <row r="95" spans="6:8">
      <c r="F95" s="58"/>
      <c r="G95" s="58"/>
      <c r="H95" s="58"/>
    </row>
    <row r="96" spans="6:8">
      <c r="F96" s="58"/>
      <c r="G96" s="58"/>
      <c r="H96" s="58"/>
    </row>
    <row r="97" spans="6:8">
      <c r="F97" s="58"/>
      <c r="G97" s="58"/>
      <c r="H97" s="58"/>
    </row>
    <row r="98" spans="6:8">
      <c r="F98" s="58"/>
      <c r="G98" s="58"/>
      <c r="H98" s="58"/>
    </row>
    <row r="99" spans="6:8">
      <c r="F99" s="58"/>
      <c r="G99" s="58"/>
      <c r="H99" s="58"/>
    </row>
    <row r="100" spans="6:8">
      <c r="F100" s="58"/>
      <c r="G100" s="58"/>
      <c r="H100" s="58"/>
    </row>
    <row r="101" spans="6:8">
      <c r="F101" s="58"/>
      <c r="G101" s="58"/>
      <c r="H101" s="58"/>
    </row>
    <row r="102" spans="6:8">
      <c r="F102" s="58"/>
      <c r="G102" s="58"/>
      <c r="H102" s="58"/>
    </row>
    <row r="103" spans="6:8">
      <c r="F103" s="58"/>
      <c r="G103" s="58"/>
      <c r="H103" s="58"/>
    </row>
    <row r="104" spans="6:8">
      <c r="F104" s="58"/>
      <c r="G104" s="58"/>
      <c r="H104" s="58"/>
    </row>
    <row r="105" spans="6:8">
      <c r="F105" s="58"/>
      <c r="G105" s="58"/>
      <c r="H105" s="58"/>
    </row>
    <row r="106" spans="6:8">
      <c r="F106" s="58"/>
      <c r="G106" s="58"/>
      <c r="H106" s="58"/>
    </row>
    <row r="107" spans="6:8">
      <c r="F107" s="58"/>
      <c r="G107" s="58"/>
      <c r="H107" s="58"/>
    </row>
    <row r="108" spans="6:8">
      <c r="F108" s="58"/>
      <c r="G108" s="58"/>
      <c r="H108" s="58"/>
    </row>
    <row r="109" spans="6:8">
      <c r="F109" s="58"/>
      <c r="G109" s="58"/>
      <c r="H109" s="58"/>
    </row>
    <row r="110" spans="6:8">
      <c r="F110" s="58"/>
      <c r="G110" s="58"/>
      <c r="H110" s="58"/>
    </row>
    <row r="111" spans="6:8">
      <c r="F111" s="58"/>
      <c r="G111" s="58"/>
      <c r="H111" s="58"/>
    </row>
    <row r="112" spans="6:8">
      <c r="F112" s="58"/>
      <c r="G112" s="58"/>
      <c r="H112" s="58"/>
    </row>
    <row r="113" spans="6:8">
      <c r="F113" s="58"/>
      <c r="G113" s="58"/>
      <c r="H113" s="58"/>
    </row>
    <row r="114" spans="6:8">
      <c r="F114" s="58"/>
      <c r="G114" s="58"/>
      <c r="H114" s="58"/>
    </row>
    <row r="115" spans="6:8">
      <c r="F115" s="58"/>
      <c r="G115" s="58"/>
      <c r="H115" s="58"/>
    </row>
    <row r="116" spans="6:8">
      <c r="F116" s="58"/>
      <c r="G116" s="58"/>
      <c r="H116" s="58"/>
    </row>
    <row r="117" spans="6:8">
      <c r="F117" s="58"/>
      <c r="G117" s="58"/>
      <c r="H117" s="58"/>
    </row>
    <row r="118" spans="6:8">
      <c r="F118" s="58"/>
      <c r="G118" s="58"/>
      <c r="H118" s="58"/>
    </row>
    <row r="119" spans="6:8">
      <c r="F119" s="58"/>
      <c r="G119" s="58"/>
      <c r="H119" s="58"/>
    </row>
    <row r="120" spans="6:8">
      <c r="F120" s="58"/>
      <c r="G120" s="58"/>
      <c r="H120" s="58"/>
    </row>
    <row r="121" spans="6:8">
      <c r="F121" s="58"/>
      <c r="G121" s="58"/>
      <c r="H121" s="58"/>
    </row>
    <row r="122" spans="6:8">
      <c r="F122" s="58"/>
      <c r="G122" s="58"/>
      <c r="H122" s="58"/>
    </row>
    <row r="123" spans="6:8">
      <c r="F123" s="58"/>
      <c r="G123" s="58"/>
      <c r="H123" s="58"/>
    </row>
    <row r="124" spans="6:8">
      <c r="F124" s="58"/>
      <c r="G124" s="58"/>
      <c r="H124" s="58"/>
    </row>
    <row r="125" spans="6:8">
      <c r="F125" s="58"/>
      <c r="G125" s="58"/>
      <c r="H125" s="58"/>
    </row>
    <row r="126" spans="6:8">
      <c r="F126" s="58"/>
      <c r="G126" s="58"/>
      <c r="H126" s="58"/>
    </row>
    <row r="127" spans="6:8">
      <c r="F127" s="58"/>
      <c r="G127" s="58"/>
      <c r="H127" s="58"/>
    </row>
    <row r="128" spans="6:8">
      <c r="F128" s="58"/>
      <c r="G128" s="58"/>
      <c r="H128" s="58"/>
    </row>
    <row r="129" spans="6:8">
      <c r="F129" s="58"/>
      <c r="G129" s="58"/>
      <c r="H129" s="58"/>
    </row>
    <row r="130" spans="6:8">
      <c r="F130" s="58"/>
      <c r="G130" s="58"/>
      <c r="H130" s="58"/>
    </row>
    <row r="131" spans="6:8">
      <c r="F131" s="58"/>
      <c r="G131" s="58"/>
      <c r="H131" s="58"/>
    </row>
    <row r="132" spans="6:8">
      <c r="F132" s="58"/>
      <c r="G132" s="58"/>
      <c r="H132" s="58"/>
    </row>
    <row r="133" spans="6:8">
      <c r="F133" s="58"/>
      <c r="G133" s="58"/>
      <c r="H133" s="58"/>
    </row>
    <row r="134" spans="6:8">
      <c r="F134" s="58"/>
      <c r="G134" s="58"/>
      <c r="H134" s="58"/>
    </row>
    <row r="135" spans="6:8">
      <c r="F135" s="58"/>
      <c r="G135" s="58"/>
      <c r="H135" s="58"/>
    </row>
    <row r="136" spans="6:8">
      <c r="F136" s="58"/>
      <c r="G136" s="58"/>
      <c r="H136" s="58"/>
    </row>
    <row r="137" spans="6:8">
      <c r="F137" s="58"/>
      <c r="G137" s="58"/>
      <c r="H137" s="58"/>
    </row>
    <row r="138" spans="6:8">
      <c r="F138" s="58"/>
      <c r="G138" s="58"/>
      <c r="H138" s="58"/>
    </row>
    <row r="139" spans="6:8">
      <c r="F139" s="58"/>
      <c r="G139" s="58"/>
      <c r="H139" s="58"/>
    </row>
    <row r="140" spans="6:8">
      <c r="F140" s="58"/>
      <c r="G140" s="58"/>
      <c r="H140" s="58"/>
    </row>
    <row r="141" spans="6:8">
      <c r="F141" s="58"/>
      <c r="G141" s="58"/>
      <c r="H141" s="58"/>
    </row>
    <row r="142" spans="6:8">
      <c r="F142" s="58"/>
      <c r="G142" s="58"/>
      <c r="H142" s="58"/>
    </row>
    <row r="143" spans="6:8">
      <c r="F143" s="58"/>
      <c r="G143" s="58"/>
      <c r="H143" s="58"/>
    </row>
    <row r="144" spans="6:8">
      <c r="F144" s="58"/>
      <c r="G144" s="58"/>
      <c r="H144" s="58"/>
    </row>
    <row r="145" spans="6:8">
      <c r="F145" s="58"/>
      <c r="G145" s="58"/>
      <c r="H145" s="58"/>
    </row>
    <row r="146" spans="6:8">
      <c r="F146" s="58"/>
      <c r="G146" s="58"/>
      <c r="H146" s="58"/>
    </row>
    <row r="147" spans="6:8">
      <c r="F147" s="58"/>
      <c r="G147" s="58"/>
      <c r="H147" s="58"/>
    </row>
    <row r="148" spans="6:8">
      <c r="F148" s="58"/>
      <c r="G148" s="58"/>
      <c r="H148" s="58"/>
    </row>
    <row r="149" spans="6:8">
      <c r="F149" s="58"/>
      <c r="G149" s="58"/>
      <c r="H149" s="58"/>
    </row>
    <row r="150" spans="6:8">
      <c r="F150" s="58"/>
      <c r="G150" s="58"/>
      <c r="H150" s="58"/>
    </row>
    <row r="151" spans="6:8">
      <c r="F151" s="58"/>
      <c r="G151" s="58"/>
      <c r="H151" s="58"/>
    </row>
    <row r="152" spans="6:8">
      <c r="F152" s="58"/>
      <c r="G152" s="58"/>
      <c r="H152" s="58"/>
    </row>
    <row r="153" spans="6:8">
      <c r="F153" s="58"/>
      <c r="G153" s="58"/>
      <c r="H153" s="58"/>
    </row>
    <row r="154" spans="6:8">
      <c r="F154" s="58"/>
      <c r="G154" s="58"/>
      <c r="H154" s="58"/>
    </row>
    <row r="155" spans="6:8">
      <c r="F155" s="58"/>
      <c r="G155" s="58"/>
      <c r="H155" s="58"/>
    </row>
    <row r="156" spans="6:8">
      <c r="F156" s="58"/>
      <c r="G156" s="58"/>
      <c r="H156" s="58"/>
    </row>
    <row r="157" spans="6:8">
      <c r="F157" s="58"/>
      <c r="G157" s="58"/>
      <c r="H157" s="58"/>
    </row>
    <row r="158" spans="6:8">
      <c r="F158" s="58"/>
      <c r="G158" s="58"/>
      <c r="H158" s="58"/>
    </row>
    <row r="159" spans="6:8">
      <c r="F159" s="58"/>
      <c r="G159" s="58"/>
      <c r="H159" s="58"/>
    </row>
    <row r="160" spans="6:8">
      <c r="F160" s="58"/>
      <c r="G160" s="58"/>
      <c r="H160" s="58"/>
    </row>
    <row r="161" spans="6:8">
      <c r="F161" s="58"/>
      <c r="G161" s="58"/>
      <c r="H161" s="58"/>
    </row>
    <row r="162" spans="6:8">
      <c r="F162" s="58"/>
      <c r="G162" s="58"/>
      <c r="H162" s="58"/>
    </row>
    <row r="163" spans="6:8">
      <c r="F163" s="58"/>
      <c r="G163" s="58"/>
      <c r="H163" s="58"/>
    </row>
    <row r="164" spans="6:8">
      <c r="F164" s="58"/>
      <c r="G164" s="58"/>
      <c r="H164" s="58"/>
    </row>
    <row r="165" spans="6:8">
      <c r="F165" s="58"/>
      <c r="G165" s="58"/>
      <c r="H165" s="58"/>
    </row>
    <row r="166" spans="6:8">
      <c r="F166" s="58"/>
      <c r="G166" s="58"/>
      <c r="H166" s="58"/>
    </row>
    <row r="167" spans="6:8">
      <c r="F167" s="58"/>
      <c r="G167" s="58"/>
      <c r="H167" s="58"/>
    </row>
    <row r="168" spans="6:8">
      <c r="F168" s="58"/>
      <c r="G168" s="58"/>
      <c r="H168" s="58"/>
    </row>
    <row r="169" spans="6:8">
      <c r="F169" s="58"/>
      <c r="G169" s="58"/>
      <c r="H169" s="58"/>
    </row>
    <row r="170" spans="6:8">
      <c r="F170" s="58"/>
      <c r="G170" s="58"/>
      <c r="H170" s="58"/>
    </row>
    <row r="171" spans="6:8">
      <c r="F171" s="58"/>
      <c r="G171" s="58"/>
      <c r="H171" s="58"/>
    </row>
    <row r="172" spans="6:8">
      <c r="F172" s="58"/>
      <c r="G172" s="58"/>
      <c r="H172" s="58"/>
    </row>
    <row r="173" spans="6:8">
      <c r="F173" s="58"/>
      <c r="G173" s="58"/>
      <c r="H173" s="58"/>
    </row>
    <row r="174" spans="6:8">
      <c r="F174" s="58"/>
      <c r="G174" s="58"/>
      <c r="H174" s="58"/>
    </row>
    <row r="175" spans="6:8">
      <c r="F175" s="58"/>
      <c r="G175" s="58"/>
      <c r="H175" s="58"/>
    </row>
    <row r="176" spans="6:8">
      <c r="F176" s="58"/>
      <c r="G176" s="58"/>
      <c r="H176" s="58"/>
    </row>
    <row r="177" spans="6:8">
      <c r="F177" s="58"/>
      <c r="G177" s="58"/>
      <c r="H177" s="58"/>
    </row>
    <row r="178" spans="6:8">
      <c r="F178" s="58"/>
      <c r="G178" s="58"/>
      <c r="H178" s="58"/>
    </row>
    <row r="179" spans="6:8">
      <c r="F179" s="58"/>
      <c r="G179" s="58"/>
      <c r="H179" s="58"/>
    </row>
    <row r="180" spans="6:8">
      <c r="F180" s="58"/>
      <c r="G180" s="58"/>
      <c r="H180" s="58"/>
    </row>
    <row r="181" spans="6:8">
      <c r="F181" s="58"/>
      <c r="G181" s="58"/>
      <c r="H181" s="58"/>
    </row>
    <row r="182" spans="6:8">
      <c r="F182" s="58"/>
      <c r="G182" s="58"/>
      <c r="H182" s="58"/>
    </row>
    <row r="183" spans="6:8">
      <c r="F183" s="58"/>
      <c r="G183" s="58"/>
      <c r="H183" s="58"/>
    </row>
    <row r="184" spans="6:8">
      <c r="F184" s="58"/>
      <c r="G184" s="58"/>
      <c r="H184" s="58"/>
    </row>
    <row r="185" spans="6:8">
      <c r="F185" s="58"/>
      <c r="G185" s="58"/>
      <c r="H185" s="58"/>
    </row>
    <row r="186" spans="6:8">
      <c r="F186" s="58"/>
      <c r="G186" s="58"/>
      <c r="H186" s="58"/>
    </row>
    <row r="187" spans="6:8">
      <c r="F187" s="58"/>
      <c r="G187" s="58"/>
      <c r="H187" s="58"/>
    </row>
    <row r="188" spans="6:8">
      <c r="F188" s="58"/>
      <c r="G188" s="58"/>
      <c r="H188" s="58"/>
    </row>
    <row r="189" spans="6:8">
      <c r="F189" s="58"/>
      <c r="G189" s="58"/>
      <c r="H189" s="58"/>
    </row>
    <row r="190" spans="6:8">
      <c r="F190" s="58"/>
      <c r="G190" s="58"/>
      <c r="H190" s="58"/>
    </row>
    <row r="191" spans="6:8">
      <c r="F191" s="58"/>
      <c r="G191" s="58"/>
      <c r="H191" s="58"/>
    </row>
    <row r="192" spans="6:8">
      <c r="F192" s="58"/>
      <c r="G192" s="58"/>
      <c r="H192" s="58"/>
    </row>
    <row r="193" spans="6:8">
      <c r="F193" s="58"/>
      <c r="G193" s="58"/>
      <c r="H193" s="58"/>
    </row>
    <row r="194" spans="6:8">
      <c r="F194" s="58"/>
      <c r="G194" s="58"/>
      <c r="H194" s="58"/>
    </row>
    <row r="195" spans="6:8">
      <c r="F195" s="58"/>
      <c r="G195" s="58"/>
      <c r="H195" s="58"/>
    </row>
    <row r="196" spans="6:8">
      <c r="F196" s="58"/>
      <c r="G196" s="58"/>
      <c r="H196" s="58"/>
    </row>
    <row r="197" spans="6:8">
      <c r="F197" s="58"/>
      <c r="G197" s="58"/>
      <c r="H197" s="58"/>
    </row>
    <row r="198" spans="6:8">
      <c r="F198" s="58"/>
      <c r="G198" s="58"/>
      <c r="H198" s="58"/>
    </row>
    <row r="199" spans="6:8">
      <c r="F199" s="58"/>
      <c r="G199" s="58"/>
      <c r="H199" s="58"/>
    </row>
    <row r="200" spans="6:8">
      <c r="F200" s="58"/>
      <c r="G200" s="58"/>
      <c r="H200" s="58"/>
    </row>
    <row r="201" spans="6:8">
      <c r="F201" s="58"/>
      <c r="G201" s="58"/>
      <c r="H201" s="58"/>
    </row>
    <row r="202" spans="6:8">
      <c r="F202" s="58"/>
      <c r="G202" s="58"/>
      <c r="H202" s="58"/>
    </row>
    <row r="203" spans="6:8">
      <c r="F203" s="58"/>
      <c r="G203" s="58"/>
      <c r="H203" s="58"/>
    </row>
    <row r="204" spans="6:8">
      <c r="F204" s="58"/>
      <c r="G204" s="58"/>
      <c r="H204" s="58"/>
    </row>
    <row r="205" spans="6:8">
      <c r="F205" s="58"/>
      <c r="G205" s="58"/>
      <c r="H205" s="58"/>
    </row>
    <row r="206" spans="6:8">
      <c r="F206" s="58"/>
      <c r="G206" s="58"/>
      <c r="H206" s="58"/>
    </row>
    <row r="207" spans="6:8">
      <c r="F207" s="58"/>
      <c r="G207" s="58"/>
      <c r="H207" s="58"/>
    </row>
    <row r="208" spans="6:8">
      <c r="F208" s="58"/>
      <c r="G208" s="58"/>
      <c r="H208" s="58"/>
    </row>
    <row r="209" spans="6:8">
      <c r="F209" s="58"/>
      <c r="G209" s="58"/>
      <c r="H209" s="58"/>
    </row>
    <row r="210" spans="6:8">
      <c r="F210" s="58"/>
      <c r="G210" s="58"/>
      <c r="H210" s="58"/>
    </row>
    <row r="211" spans="6:8">
      <c r="F211" s="58"/>
      <c r="G211" s="58"/>
      <c r="H211" s="58"/>
    </row>
    <row r="212" spans="6:8">
      <c r="F212" s="58"/>
      <c r="G212" s="58"/>
      <c r="H212" s="58"/>
    </row>
    <row r="213" spans="6:8">
      <c r="F213" s="58"/>
      <c r="G213" s="58"/>
      <c r="H213" s="58"/>
    </row>
    <row r="214" spans="6:8">
      <c r="F214" s="58"/>
      <c r="G214" s="58"/>
      <c r="H214" s="58"/>
    </row>
    <row r="215" spans="6:8">
      <c r="F215" s="58"/>
      <c r="G215" s="58"/>
      <c r="H215" s="58"/>
    </row>
    <row r="216" spans="6:8">
      <c r="F216" s="58"/>
      <c r="G216" s="58"/>
      <c r="H216" s="58"/>
    </row>
    <row r="217" spans="6:8">
      <c r="F217" s="58"/>
      <c r="G217" s="58"/>
      <c r="H217" s="58"/>
    </row>
    <row r="218" spans="6:8">
      <c r="F218" s="58"/>
      <c r="G218" s="58"/>
      <c r="H218" s="58"/>
    </row>
    <row r="219" spans="6:8">
      <c r="F219" s="58"/>
      <c r="G219" s="58"/>
      <c r="H219" s="58"/>
    </row>
    <row r="220" spans="6:8">
      <c r="F220" s="58"/>
      <c r="G220" s="58"/>
      <c r="H220" s="58"/>
    </row>
    <row r="221" spans="6:8">
      <c r="F221" s="58"/>
      <c r="G221" s="58"/>
      <c r="H221" s="58"/>
    </row>
    <row r="222" spans="6:8">
      <c r="F222" s="58"/>
      <c r="G222" s="58"/>
      <c r="H222" s="58"/>
    </row>
    <row r="223" spans="6:8">
      <c r="F223" s="58"/>
      <c r="G223" s="58"/>
      <c r="H223" s="58"/>
    </row>
    <row r="224" spans="6:8">
      <c r="F224" s="58"/>
      <c r="G224" s="58"/>
      <c r="H224" s="58"/>
    </row>
    <row r="225" spans="6:8">
      <c r="F225" s="58"/>
      <c r="G225" s="58"/>
      <c r="H225" s="58"/>
    </row>
    <row r="226" spans="6:8">
      <c r="F226" s="58"/>
      <c r="G226" s="58"/>
      <c r="H226" s="58"/>
    </row>
    <row r="227" spans="6:8">
      <c r="F227" s="58"/>
      <c r="G227" s="58"/>
      <c r="H227" s="58"/>
    </row>
    <row r="228" spans="6:8">
      <c r="F228" s="58"/>
      <c r="G228" s="58"/>
      <c r="H228" s="58"/>
    </row>
    <row r="229" spans="6:8">
      <c r="F229" s="58"/>
      <c r="G229" s="58"/>
      <c r="H229" s="58"/>
    </row>
    <row r="230" spans="6:8">
      <c r="F230" s="58"/>
      <c r="G230" s="58"/>
      <c r="H230" s="58"/>
    </row>
    <row r="231" spans="6:8">
      <c r="F231" s="58"/>
      <c r="G231" s="58"/>
      <c r="H231" s="58"/>
    </row>
    <row r="232" spans="6:8">
      <c r="F232" s="58"/>
      <c r="G232" s="58"/>
      <c r="H232" s="58"/>
    </row>
    <row r="233" spans="6:8">
      <c r="F233" s="58"/>
      <c r="G233" s="58"/>
      <c r="H233" s="58"/>
    </row>
    <row r="234" spans="6:8">
      <c r="F234" s="58"/>
      <c r="G234" s="58"/>
      <c r="H234" s="58"/>
    </row>
    <row r="235" spans="6:8">
      <c r="F235" s="58"/>
      <c r="G235" s="58"/>
      <c r="H235" s="58"/>
    </row>
    <row r="236" spans="6:8">
      <c r="F236" s="58"/>
      <c r="G236" s="58"/>
      <c r="H236" s="58"/>
    </row>
    <row r="237" spans="6:8">
      <c r="F237" s="58"/>
      <c r="G237" s="58"/>
      <c r="H237" s="58"/>
    </row>
    <row r="238" spans="6:8">
      <c r="F238" s="58"/>
      <c r="G238" s="58"/>
      <c r="H238" s="58"/>
    </row>
    <row r="239" spans="6:8">
      <c r="F239" s="58"/>
      <c r="G239" s="58"/>
      <c r="H239" s="58"/>
    </row>
    <row r="240" spans="6:8">
      <c r="F240" s="58"/>
      <c r="G240" s="58"/>
      <c r="H240" s="58"/>
    </row>
    <row r="241" spans="6:8">
      <c r="F241" s="58"/>
      <c r="G241" s="58"/>
      <c r="H241" s="58"/>
    </row>
    <row r="242" spans="6:8">
      <c r="F242" s="58"/>
      <c r="G242" s="58"/>
      <c r="H242" s="58"/>
    </row>
    <row r="243" spans="6:8">
      <c r="F243" s="58"/>
      <c r="G243" s="58"/>
      <c r="H243" s="58"/>
    </row>
    <row r="244" spans="6:8">
      <c r="F244" s="58"/>
      <c r="G244" s="58"/>
      <c r="H244" s="58"/>
    </row>
    <row r="245" spans="6:8">
      <c r="F245" s="58"/>
      <c r="G245" s="58"/>
      <c r="H245" s="58"/>
    </row>
    <row r="246" spans="6:8">
      <c r="F246" s="58"/>
      <c r="G246" s="58"/>
      <c r="H246" s="58"/>
    </row>
    <row r="247" spans="6:8">
      <c r="F247" s="58"/>
      <c r="G247" s="58"/>
      <c r="H247" s="58"/>
    </row>
    <row r="248" spans="6:8">
      <c r="F248" s="58"/>
      <c r="G248" s="58"/>
      <c r="H248" s="58"/>
    </row>
    <row r="249" spans="6:8">
      <c r="F249" s="58"/>
      <c r="G249" s="58"/>
      <c r="H249" s="58"/>
    </row>
    <row r="250" spans="6:8">
      <c r="F250" s="58"/>
      <c r="G250" s="58"/>
      <c r="H250" s="58"/>
    </row>
    <row r="251" spans="6:8">
      <c r="F251" s="58"/>
      <c r="G251" s="58"/>
      <c r="H251" s="58"/>
    </row>
    <row r="252" spans="6:8">
      <c r="F252" s="58"/>
      <c r="G252" s="58"/>
      <c r="H252" s="58"/>
    </row>
    <row r="253" spans="6:8">
      <c r="F253" s="58"/>
      <c r="G253" s="58"/>
      <c r="H253" s="58"/>
    </row>
    <row r="254" spans="6:8">
      <c r="F254" s="58"/>
      <c r="G254" s="58"/>
      <c r="H254" s="58"/>
    </row>
    <row r="255" spans="6:8">
      <c r="F255" s="58"/>
      <c r="G255" s="58"/>
      <c r="H255" s="58"/>
    </row>
    <row r="256" spans="6:8">
      <c r="F256" s="58"/>
      <c r="G256" s="58"/>
      <c r="H256" s="58"/>
    </row>
    <row r="257" spans="6:8">
      <c r="F257" s="58"/>
      <c r="G257" s="58"/>
      <c r="H257" s="58"/>
    </row>
    <row r="258" spans="6:8">
      <c r="F258" s="58"/>
      <c r="G258" s="58"/>
      <c r="H258" s="58"/>
    </row>
    <row r="259" spans="6:8">
      <c r="F259" s="58"/>
      <c r="G259" s="58"/>
      <c r="H259" s="58"/>
    </row>
    <row r="260" spans="6:8">
      <c r="F260" s="58"/>
      <c r="G260" s="58"/>
      <c r="H260" s="58"/>
    </row>
    <row r="261" spans="6:8">
      <c r="F261" s="58"/>
      <c r="G261" s="58"/>
      <c r="H261" s="58"/>
    </row>
    <row r="262" spans="6:8">
      <c r="F262" s="58"/>
      <c r="G262" s="58"/>
      <c r="H262" s="58"/>
    </row>
    <row r="263" spans="6:8">
      <c r="F263" s="58"/>
      <c r="G263" s="58"/>
      <c r="H263" s="58"/>
    </row>
    <row r="264" spans="6:8">
      <c r="F264" s="58"/>
      <c r="G264" s="58"/>
      <c r="H264" s="58"/>
    </row>
    <row r="265" spans="6:8">
      <c r="F265" s="58"/>
      <c r="G265" s="58"/>
      <c r="H265" s="58"/>
    </row>
    <row r="266" spans="6:8">
      <c r="F266" s="58"/>
      <c r="G266" s="58"/>
      <c r="H266" s="58"/>
    </row>
    <row r="267" spans="6:8">
      <c r="F267" s="58"/>
      <c r="G267" s="58"/>
      <c r="H267" s="58"/>
    </row>
    <row r="268" spans="6:8">
      <c r="F268" s="58"/>
      <c r="G268" s="58"/>
      <c r="H268" s="58"/>
    </row>
    <row r="269" spans="6:8">
      <c r="F269" s="58"/>
      <c r="G269" s="58"/>
      <c r="H269" s="58"/>
    </row>
    <row r="270" spans="6:8">
      <c r="F270" s="58"/>
      <c r="G270" s="58"/>
      <c r="H270" s="58"/>
    </row>
    <row r="271" spans="6:8">
      <c r="F271" s="58"/>
      <c r="G271" s="58"/>
      <c r="H271" s="58"/>
    </row>
    <row r="272" spans="6:8">
      <c r="F272" s="58"/>
      <c r="G272" s="58"/>
      <c r="H272" s="58"/>
    </row>
    <row r="273" spans="6:8">
      <c r="F273" s="58"/>
      <c r="G273" s="58"/>
      <c r="H273" s="58"/>
    </row>
    <row r="274" spans="6:8">
      <c r="F274" s="58"/>
      <c r="G274" s="58"/>
      <c r="H274" s="58"/>
    </row>
    <row r="275" spans="6:8">
      <c r="F275" s="58"/>
      <c r="G275" s="58"/>
      <c r="H275" s="58"/>
    </row>
    <row r="276" spans="6:8">
      <c r="F276" s="58"/>
      <c r="G276" s="58"/>
      <c r="H276" s="58"/>
    </row>
    <row r="277" spans="6:8">
      <c r="F277" s="58"/>
      <c r="G277" s="58"/>
      <c r="H277" s="58"/>
    </row>
    <row r="278" spans="6:8">
      <c r="F278" s="58"/>
      <c r="G278" s="58"/>
      <c r="H278" s="58"/>
    </row>
    <row r="279" spans="6:8">
      <c r="F279" s="58"/>
      <c r="G279" s="58"/>
      <c r="H279" s="58"/>
    </row>
    <row r="280" spans="6:8">
      <c r="F280" s="58"/>
      <c r="G280" s="58"/>
      <c r="H280" s="58"/>
    </row>
    <row r="281" spans="6:8">
      <c r="F281" s="58"/>
      <c r="G281" s="58"/>
      <c r="H281" s="58"/>
    </row>
    <row r="282" spans="6:8">
      <c r="F282" s="58"/>
      <c r="G282" s="58"/>
      <c r="H282" s="58"/>
    </row>
    <row r="283" spans="6:8">
      <c r="F283" s="58"/>
      <c r="G283" s="58"/>
      <c r="H283" s="58"/>
    </row>
    <row r="284" spans="6:8">
      <c r="F284" s="58"/>
      <c r="G284" s="58"/>
      <c r="H284" s="58"/>
    </row>
    <row r="285" spans="6:8">
      <c r="F285" s="58"/>
      <c r="G285" s="58"/>
      <c r="H285" s="58"/>
    </row>
    <row r="286" spans="6:8">
      <c r="F286" s="58"/>
      <c r="G286" s="58"/>
      <c r="H286" s="58"/>
    </row>
    <row r="287" spans="6:8">
      <c r="F287" s="58"/>
      <c r="G287" s="58"/>
      <c r="H287" s="58"/>
    </row>
    <row r="288" spans="6:8">
      <c r="F288" s="58"/>
      <c r="G288" s="58"/>
      <c r="H288" s="58"/>
    </row>
    <row r="289" spans="6:8">
      <c r="F289" s="58"/>
      <c r="G289" s="58"/>
      <c r="H289" s="58"/>
    </row>
    <row r="290" spans="6:8">
      <c r="F290" s="58"/>
      <c r="G290" s="58"/>
      <c r="H290" s="58"/>
    </row>
    <row r="291" spans="6:8">
      <c r="F291" s="58"/>
      <c r="G291" s="58"/>
      <c r="H291" s="58"/>
    </row>
    <row r="292" spans="6:8">
      <c r="F292" s="58"/>
      <c r="G292" s="58"/>
      <c r="H292" s="58"/>
    </row>
    <row r="293" spans="6:8">
      <c r="F293" s="58"/>
      <c r="G293" s="58"/>
      <c r="H293" s="58"/>
    </row>
    <row r="294" spans="6:8">
      <c r="F294" s="58"/>
      <c r="G294" s="58"/>
      <c r="H294" s="58"/>
    </row>
    <row r="295" spans="6:8">
      <c r="F295" s="58"/>
      <c r="G295" s="58"/>
      <c r="H295" s="58"/>
    </row>
    <row r="296" spans="6:8">
      <c r="F296" s="58"/>
      <c r="G296" s="58"/>
      <c r="H296" s="58"/>
    </row>
    <row r="297" spans="6:8">
      <c r="F297" s="58"/>
      <c r="G297" s="58"/>
      <c r="H297" s="58"/>
    </row>
    <row r="298" spans="6:8">
      <c r="F298" s="58"/>
      <c r="G298" s="58"/>
      <c r="H298" s="58"/>
    </row>
    <row r="299" spans="6:8">
      <c r="F299" s="58"/>
      <c r="G299" s="58"/>
      <c r="H299" s="58"/>
    </row>
    <row r="300" spans="6:8">
      <c r="F300" s="58"/>
      <c r="G300" s="58"/>
      <c r="H300" s="58"/>
    </row>
    <row r="301" spans="6:8">
      <c r="F301" s="58"/>
      <c r="G301" s="58"/>
      <c r="H301" s="58"/>
    </row>
    <row r="302" spans="6:8">
      <c r="F302" s="58"/>
      <c r="G302" s="58"/>
      <c r="H302" s="58"/>
    </row>
    <row r="303" spans="6:8">
      <c r="F303" s="58"/>
      <c r="G303" s="58"/>
      <c r="H303" s="58"/>
    </row>
    <row r="304" spans="6:8">
      <c r="F304" s="58"/>
      <c r="G304" s="58"/>
      <c r="H304" s="58"/>
    </row>
    <row r="305" spans="6:8">
      <c r="F305" s="58"/>
      <c r="G305" s="58"/>
      <c r="H305" s="58"/>
    </row>
    <row r="306" spans="6:8">
      <c r="F306" s="58"/>
      <c r="G306" s="58"/>
      <c r="H306" s="58"/>
    </row>
    <row r="307" spans="6:8">
      <c r="F307" s="58"/>
      <c r="G307" s="58"/>
      <c r="H307" s="58"/>
    </row>
    <row r="308" spans="6:8">
      <c r="F308" s="58"/>
      <c r="G308" s="58"/>
      <c r="H308" s="58"/>
    </row>
    <row r="309" spans="6:8">
      <c r="F309" s="58"/>
      <c r="G309" s="58"/>
      <c r="H309" s="58"/>
    </row>
    <row r="310" spans="6:8">
      <c r="F310" s="58"/>
      <c r="G310" s="58"/>
      <c r="H310" s="58"/>
    </row>
    <row r="311" spans="6:8">
      <c r="F311" s="58"/>
      <c r="G311" s="58"/>
      <c r="H311" s="58"/>
    </row>
    <row r="312" spans="6:8">
      <c r="F312" s="58"/>
      <c r="G312" s="58"/>
      <c r="H312" s="58"/>
    </row>
    <row r="313" spans="6:8">
      <c r="F313" s="58"/>
      <c r="G313" s="58"/>
      <c r="H313" s="58"/>
    </row>
    <row r="314" spans="6:8">
      <c r="F314" s="58"/>
      <c r="G314" s="58"/>
      <c r="H314" s="58"/>
    </row>
    <row r="315" spans="6:8">
      <c r="F315" s="58"/>
      <c r="G315" s="58"/>
      <c r="H315" s="58"/>
    </row>
    <row r="316" spans="6:8">
      <c r="F316" s="58"/>
      <c r="G316" s="58"/>
      <c r="H316" s="58"/>
    </row>
    <row r="317" spans="6:8">
      <c r="F317" s="58"/>
      <c r="G317" s="58"/>
      <c r="H317" s="58"/>
    </row>
    <row r="318" spans="6:8">
      <c r="F318" s="58"/>
      <c r="G318" s="58"/>
      <c r="H318" s="58"/>
    </row>
    <row r="319" spans="6:8">
      <c r="F319" s="58"/>
      <c r="G319" s="58"/>
      <c r="H319" s="58"/>
    </row>
    <row r="320" spans="6:8">
      <c r="F320" s="58"/>
      <c r="G320" s="58"/>
      <c r="H320" s="58"/>
    </row>
    <row r="321" spans="6:8">
      <c r="F321" s="58"/>
      <c r="G321" s="58"/>
      <c r="H321" s="58"/>
    </row>
    <row r="322" spans="6:8">
      <c r="F322" s="58"/>
      <c r="G322" s="58"/>
      <c r="H322" s="58"/>
    </row>
    <row r="323" spans="6:8">
      <c r="F323" s="58"/>
      <c r="G323" s="58"/>
      <c r="H323" s="58"/>
    </row>
    <row r="324" spans="6:8">
      <c r="F324" s="58"/>
      <c r="G324" s="58"/>
      <c r="H324" s="58"/>
    </row>
    <row r="325" spans="6:8">
      <c r="F325" s="58"/>
      <c r="G325" s="58"/>
      <c r="H325" s="58"/>
    </row>
    <row r="326" spans="6:8">
      <c r="F326" s="58"/>
      <c r="G326" s="58"/>
      <c r="H326" s="58"/>
    </row>
    <row r="327" spans="6:8">
      <c r="F327" s="58"/>
      <c r="G327" s="58"/>
      <c r="H327" s="58"/>
    </row>
    <row r="328" spans="6:8">
      <c r="F328" s="58"/>
      <c r="G328" s="58"/>
      <c r="H328" s="58"/>
    </row>
    <row r="329" spans="6:8">
      <c r="F329" s="58"/>
      <c r="G329" s="58"/>
      <c r="H329" s="58"/>
    </row>
    <row r="330" spans="6:8">
      <c r="F330" s="71"/>
      <c r="G330" s="71"/>
      <c r="H330" s="71"/>
    </row>
  </sheetData>
  <autoFilter ref="A2:CR34">
    <filterColumn colId="2"/>
    <filterColumn colId="3" showButton="0"/>
    <filterColumn colId="14" showButton="0"/>
    <filterColumn colId="16" showButton="0"/>
    <filterColumn colId="17" showButton="0"/>
    <filterColumn colId="18" showButton="0"/>
    <filterColumn colId="19" showButton="0"/>
    <filterColumn colId="20" showButton="0"/>
  </autoFilter>
  <mergeCells count="31">
    <mergeCell ref="AA20:AA23"/>
    <mergeCell ref="A1:V1"/>
    <mergeCell ref="A2:A3"/>
    <mergeCell ref="B2:B3"/>
    <mergeCell ref="C2:C3"/>
    <mergeCell ref="D2:E2"/>
    <mergeCell ref="I2:I3"/>
    <mergeCell ref="J2:J3"/>
    <mergeCell ref="O2:P2"/>
    <mergeCell ref="Q2:V2"/>
    <mergeCell ref="F2:F3"/>
    <mergeCell ref="G2:G3"/>
    <mergeCell ref="H2:H3"/>
    <mergeCell ref="L28:L30"/>
    <mergeCell ref="L24:L25"/>
    <mergeCell ref="M24:M25"/>
    <mergeCell ref="X18:X19"/>
    <mergeCell ref="W18:W19"/>
    <mergeCell ref="M28:M30"/>
    <mergeCell ref="N20:N22"/>
    <mergeCell ref="N24:N25"/>
    <mergeCell ref="N28:N30"/>
    <mergeCell ref="K24:K25"/>
    <mergeCell ref="K20:K22"/>
    <mergeCell ref="X20:X23"/>
    <mergeCell ref="Z20:Z27"/>
    <mergeCell ref="X4:X8"/>
    <mergeCell ref="L20:L22"/>
    <mergeCell ref="M20:M22"/>
    <mergeCell ref="X24:X27"/>
    <mergeCell ref="X9:X16"/>
  </mergeCells>
  <dataValidations count="7">
    <dataValidation type="list" allowBlank="1" showInputMessage="1" showErrorMessage="1" errorTitle="DİKKAT !!!!" error="LÜTFEN YANDA AÇILAN OK ARACILIĞIYLA UYGUN SEÇENEĞİ GİRİN&#10;KÖYDES" sqref="I33:I65497 I2:I3">
      <formula1>$CO$4:$CO$6</formula1>
    </dataValidation>
    <dataValidation type="list" allowBlank="1" showInputMessage="1" showErrorMessage="1" errorTitle="LÜTFEN DİKKAT !!!!" error="GİRİDİĞİNİZ DEĞER AŞAĞIDAKİLERDEN BİRİSİ OLMALIDIR &quot;Y&quot; , &quot;D.E&quot; ,&quot;EK&quot;" sqref="A33:A65497 A2">
      <formula1>$CQ$4:$CQ$6</formula1>
    </dataValidation>
    <dataValidation type="list" allowBlank="1" showInputMessage="1" showErrorMessage="1" errorTitle="DİKKAT !!!" error="LÜTFEN YANDA AÇILAN OK ARACILIĞIYLA UYGUN SEÇENEĞİ GİRİN&#10;KÖYDES" sqref="J33:J65497 J2:J3">
      <formula1>$CP$4:$CP$6</formula1>
    </dataValidation>
    <dataValidation type="whole" allowBlank="1" showInputMessage="1" showErrorMessage="1" errorTitle="DİKKATT !!!!" error="BU BÖLÜME BİR İŞ SAYISINI GÖSTEREN BİR RAKAM GİRMELİSİNİZ&#10;KÖYDES&#10;" sqref="Q35:U1048576 Q4:U33 Q1:U2">
      <formula1>0</formula1>
      <formula2>10</formula2>
    </dataValidation>
    <dataValidation type="list" allowBlank="1" showInputMessage="1" showErrorMessage="1" errorTitle="DİKKAT !!!!" error="LÜTFEN YANDA AÇILAN OK ARACILIĞIYLA UYGUN SEÇENEĞİ GİRİN&#10;KÖYDES" sqref="I4:I32">
      <formula1>$CI$4:$CI$7</formula1>
    </dataValidation>
    <dataValidation type="list" allowBlank="1" showInputMessage="1" showErrorMessage="1" errorTitle="LÜTFEN DİKKAT !!!!" error="GİRİDİĞİNİZ DEĞER AŞAĞIDAKİLERDEN BİRİSİ OLMALIDIR &quot;Y&quot; , &quot;D.E&quot; ,&quot;EK&quot;" sqref="A4:A32">
      <formula1>$CH$4:$CH$7</formula1>
    </dataValidation>
    <dataValidation type="list" allowBlank="1" showInputMessage="1" showErrorMessage="1" errorTitle="DİKKAT !!!" error="LÜTFEN YANDA AÇILAN OK ARACILIĞIYLA UYGUN SEÇENEĞİ GİRİN&#10;KÖYDES" sqref="J4:J32">
      <formula1>$CJ$4:$CJ$6</formula1>
    </dataValidation>
  </dataValidations>
  <pageMargins left="0.15748031496062992" right="0.15748031496062992" top="0.49" bottom="0.26" header="0.31496062992125984" footer="0.15748031496062992"/>
  <pageSetup paperSize="9" scale="37" orientation="landscape" r:id="rId1"/>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sheetPr>
    <tabColor theme="9" tint="0.39997558519241921"/>
  </sheetPr>
  <dimension ref="A1:CR403"/>
  <sheetViews>
    <sheetView view="pageBreakPreview" topLeftCell="F1" zoomScale="70" zoomScaleSheetLayoutView="70" workbookViewId="0">
      <selection activeCell="AD75" sqref="AD75:AE76"/>
    </sheetView>
  </sheetViews>
  <sheetFormatPr defaultColWidth="9.140625" defaultRowHeight="12.75"/>
  <cols>
    <col min="1" max="1" width="5.5703125" style="39" customWidth="1"/>
    <col min="2" max="2" width="12.7109375" style="39" customWidth="1"/>
    <col min="3" max="3" width="16.140625" style="39" customWidth="1"/>
    <col min="4" max="4" width="7.28515625" style="39" customWidth="1"/>
    <col min="5" max="5" width="67.28515625" style="39" customWidth="1"/>
    <col min="6" max="6" width="24.85546875" style="39" customWidth="1"/>
    <col min="7" max="7" width="11.7109375" style="80" customWidth="1"/>
    <col min="8" max="8" width="6" style="80" customWidth="1"/>
    <col min="9" max="9" width="22.5703125" style="80" customWidth="1"/>
    <col min="10" max="10" width="25.85546875" style="708" customWidth="1"/>
    <col min="11" max="11" width="12.140625" style="81" customWidth="1"/>
    <col min="12" max="12" width="21.28515625" style="81" customWidth="1"/>
    <col min="13" max="13" width="18.28515625" style="82" customWidth="1"/>
    <col min="14" max="14" width="20.42578125" style="83" customWidth="1"/>
    <col min="15" max="15" width="19.7109375" style="84" customWidth="1"/>
    <col min="16" max="16" width="17.5703125" style="81" customWidth="1"/>
    <col min="17" max="17" width="19.28515625" style="85" customWidth="1"/>
    <col min="18" max="18" width="9.85546875" style="39" customWidth="1"/>
    <col min="19" max="19" width="10.7109375" style="39" customWidth="1"/>
    <col min="20" max="20" width="10.85546875" style="363" customWidth="1"/>
    <col min="21" max="21" width="10.5703125" style="366" bestFit="1" customWidth="1"/>
    <col min="22" max="22" width="14.42578125" style="86" hidden="1" customWidth="1"/>
    <col min="23" max="23" width="11.28515625" style="86" customWidth="1"/>
    <col min="24" max="24" width="9.28515625" style="366" customWidth="1"/>
    <col min="25" max="25" width="7.28515625" style="81" bestFit="1" customWidth="1"/>
    <col min="26" max="26" width="7.5703125" style="81" bestFit="1" customWidth="1"/>
    <col min="27" max="27" width="10.85546875" style="81" bestFit="1" customWidth="1"/>
    <col min="28" max="28" width="8.28515625" style="39" customWidth="1"/>
    <col min="29" max="29" width="7" style="39" bestFit="1" customWidth="1"/>
    <col min="30" max="30" width="8.140625" style="87" customWidth="1"/>
    <col min="31" max="31" width="8.140625" style="88" customWidth="1"/>
    <col min="32" max="32" width="7.42578125" style="80" customWidth="1"/>
    <col min="33" max="33" width="9.140625" style="87"/>
    <col min="34" max="34" width="11.5703125" style="80" customWidth="1"/>
    <col min="35" max="35" width="14.7109375" style="39" customWidth="1"/>
    <col min="36" max="36" width="7.85546875" style="80" customWidth="1"/>
    <col min="37" max="37" width="21.28515625" style="39" customWidth="1"/>
    <col min="38" max="38" width="19.85546875" style="37" customWidth="1"/>
    <col min="39" max="39" width="109.85546875" style="37" customWidth="1"/>
    <col min="40" max="40" width="28" style="37" customWidth="1"/>
    <col min="41" max="50" width="10.42578125" style="37" customWidth="1"/>
    <col min="51" max="58" width="9.140625" style="37"/>
    <col min="59" max="59" width="16.85546875" style="37" customWidth="1"/>
    <col min="60" max="64" width="9.140625" style="37"/>
    <col min="65" max="65" width="10" style="37" customWidth="1"/>
    <col min="66" max="66" width="9.140625" style="37"/>
    <col min="67" max="67" width="10.7109375" style="38" bestFit="1" customWidth="1"/>
    <col min="68" max="68" width="10.7109375" style="37" bestFit="1" customWidth="1"/>
    <col min="69" max="96" width="9.140625" style="37"/>
    <col min="97" max="16384" width="9.140625" style="39"/>
  </cols>
  <sheetData>
    <row r="1" spans="1:96" ht="36.75" customHeight="1" thickBot="1">
      <c r="A1" s="936" t="s">
        <v>362</v>
      </c>
      <c r="B1" s="936"/>
      <c r="C1" s="936"/>
      <c r="D1" s="936"/>
      <c r="E1" s="936"/>
      <c r="F1" s="936"/>
      <c r="G1" s="936"/>
      <c r="H1" s="936"/>
      <c r="I1" s="936"/>
      <c r="J1" s="936"/>
      <c r="K1" s="936"/>
      <c r="L1" s="936"/>
      <c r="M1" s="936"/>
      <c r="N1" s="936"/>
      <c r="O1" s="936"/>
      <c r="P1" s="936"/>
      <c r="Q1" s="936"/>
      <c r="R1" s="936"/>
      <c r="S1" s="936"/>
      <c r="T1" s="936"/>
      <c r="U1" s="936"/>
      <c r="V1" s="936"/>
      <c r="W1" s="936"/>
      <c r="X1" s="936"/>
      <c r="Y1" s="936"/>
      <c r="Z1" s="936"/>
      <c r="AA1" s="936"/>
      <c r="AB1" s="936"/>
      <c r="AC1" s="936"/>
      <c r="AD1" s="936"/>
      <c r="AE1" s="936"/>
      <c r="AF1" s="936"/>
      <c r="AG1" s="936"/>
      <c r="AH1" s="936"/>
      <c r="AI1" s="936"/>
      <c r="AJ1" s="936"/>
      <c r="AK1" s="936"/>
    </row>
    <row r="2" spans="1:96" ht="54" customHeight="1" thickBot="1">
      <c r="A2" s="896" t="s">
        <v>102</v>
      </c>
      <c r="B2" s="937" t="s">
        <v>103</v>
      </c>
      <c r="C2" s="939" t="s">
        <v>104</v>
      </c>
      <c r="D2" s="941" t="s">
        <v>105</v>
      </c>
      <c r="E2" s="939" t="s">
        <v>106</v>
      </c>
      <c r="F2" s="939"/>
      <c r="G2" s="943" t="s">
        <v>183</v>
      </c>
      <c r="H2" s="943" t="s">
        <v>184</v>
      </c>
      <c r="I2" s="943" t="s">
        <v>185</v>
      </c>
      <c r="J2" s="939" t="s">
        <v>162</v>
      </c>
      <c r="K2" s="945" t="s">
        <v>186</v>
      </c>
      <c r="L2" s="947" t="s">
        <v>107</v>
      </c>
      <c r="M2" s="28" t="s">
        <v>187</v>
      </c>
      <c r="N2" s="29" t="s">
        <v>108</v>
      </c>
      <c r="O2" s="29" t="s">
        <v>109</v>
      </c>
      <c r="P2" s="30" t="s">
        <v>110</v>
      </c>
      <c r="Q2" s="40" t="s">
        <v>111</v>
      </c>
      <c r="R2" s="41" t="s">
        <v>112</v>
      </c>
      <c r="S2" s="41" t="s">
        <v>113</v>
      </c>
      <c r="T2" s="368" t="s">
        <v>114</v>
      </c>
      <c r="U2" s="368" t="s">
        <v>164</v>
      </c>
      <c r="V2" s="42" t="s">
        <v>166</v>
      </c>
      <c r="W2" s="42" t="s">
        <v>182</v>
      </c>
      <c r="X2" s="42" t="s">
        <v>144</v>
      </c>
      <c r="Y2" s="41" t="s">
        <v>115</v>
      </c>
      <c r="Z2" s="41" t="s">
        <v>116</v>
      </c>
      <c r="AA2" s="41" t="s">
        <v>117</v>
      </c>
      <c r="AB2" s="934" t="s">
        <v>118</v>
      </c>
      <c r="AC2" s="935"/>
      <c r="AD2" s="949" t="s">
        <v>119</v>
      </c>
      <c r="AE2" s="950"/>
      <c r="AF2" s="951" t="s">
        <v>1</v>
      </c>
      <c r="AG2" s="952"/>
      <c r="AH2" s="952"/>
      <c r="AI2" s="952"/>
      <c r="AJ2" s="952"/>
      <c r="AK2" s="953"/>
      <c r="AL2" s="39"/>
      <c r="AM2" s="39"/>
      <c r="AN2" s="39"/>
      <c r="AO2" s="39"/>
      <c r="AP2" s="39"/>
      <c r="AQ2" s="39"/>
      <c r="AR2" s="39"/>
      <c r="AS2" s="39"/>
      <c r="AT2" s="39"/>
      <c r="AU2" s="39"/>
      <c r="AV2" s="39"/>
      <c r="AW2" s="39"/>
      <c r="AX2" s="39"/>
      <c r="AY2" s="39"/>
      <c r="AZ2" s="39"/>
      <c r="BA2" s="39"/>
      <c r="BB2" s="39"/>
      <c r="BC2" s="39"/>
      <c r="BD2" s="39"/>
      <c r="BE2" s="39"/>
      <c r="BF2" s="39"/>
      <c r="BG2" s="39"/>
      <c r="BH2" s="39"/>
      <c r="BI2" s="39"/>
      <c r="BJ2" s="43"/>
      <c r="BK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row>
    <row r="3" spans="1:96" ht="55.5" customHeight="1" thickBot="1">
      <c r="A3" s="897"/>
      <c r="B3" s="938"/>
      <c r="C3" s="940"/>
      <c r="D3" s="942"/>
      <c r="E3" s="397" t="s">
        <v>120</v>
      </c>
      <c r="F3" s="397" t="s">
        <v>121</v>
      </c>
      <c r="G3" s="944"/>
      <c r="H3" s="944"/>
      <c r="I3" s="944"/>
      <c r="J3" s="940"/>
      <c r="K3" s="946"/>
      <c r="L3" s="948"/>
      <c r="M3" s="418" t="s">
        <v>122</v>
      </c>
      <c r="N3" s="419" t="s">
        <v>123</v>
      </c>
      <c r="O3" s="419" t="s">
        <v>124</v>
      </c>
      <c r="P3" s="416" t="s">
        <v>201</v>
      </c>
      <c r="Q3" s="44" t="s">
        <v>125</v>
      </c>
      <c r="R3" s="45" t="s">
        <v>125</v>
      </c>
      <c r="S3" s="45" t="s">
        <v>125</v>
      </c>
      <c r="T3" s="45" t="s">
        <v>125</v>
      </c>
      <c r="U3" s="45" t="s">
        <v>125</v>
      </c>
      <c r="V3" s="46" t="s">
        <v>125</v>
      </c>
      <c r="W3" s="47" t="s">
        <v>163</v>
      </c>
      <c r="X3" s="45" t="s">
        <v>125</v>
      </c>
      <c r="Y3" s="45" t="s">
        <v>125</v>
      </c>
      <c r="Z3" s="46" t="s">
        <v>125</v>
      </c>
      <c r="AA3" s="47" t="s">
        <v>126</v>
      </c>
      <c r="AB3" s="48" t="s">
        <v>127</v>
      </c>
      <c r="AC3" s="566" t="s">
        <v>128</v>
      </c>
      <c r="AD3" s="569" t="s">
        <v>129</v>
      </c>
      <c r="AE3" s="570" t="s">
        <v>130</v>
      </c>
      <c r="AF3" s="568" t="s">
        <v>131</v>
      </c>
      <c r="AG3" s="240" t="s">
        <v>168</v>
      </c>
      <c r="AH3" s="240" t="s">
        <v>132</v>
      </c>
      <c r="AI3" s="240" t="s">
        <v>133</v>
      </c>
      <c r="AJ3" s="240" t="s">
        <v>167</v>
      </c>
      <c r="AK3" s="241" t="s">
        <v>134</v>
      </c>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M3" s="49"/>
      <c r="BN3" s="49"/>
      <c r="BO3" s="50"/>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row>
    <row r="4" spans="1:96" s="52" customFormat="1" ht="45" customHeight="1" thickBot="1">
      <c r="A4" s="394"/>
      <c r="B4" s="547" t="s">
        <v>213</v>
      </c>
      <c r="C4" s="581" t="s">
        <v>207</v>
      </c>
      <c r="D4" s="585"/>
      <c r="E4" s="507" t="s">
        <v>222</v>
      </c>
      <c r="F4" s="504" t="s">
        <v>226</v>
      </c>
      <c r="G4" s="655">
        <v>1</v>
      </c>
      <c r="H4" s="655"/>
      <c r="I4" s="656">
        <v>181</v>
      </c>
      <c r="J4" s="402" t="s">
        <v>136</v>
      </c>
      <c r="K4" s="402" t="s">
        <v>182</v>
      </c>
      <c r="L4" s="402" t="s">
        <v>137</v>
      </c>
      <c r="M4" s="657">
        <v>0</v>
      </c>
      <c r="N4" s="636"/>
      <c r="O4" s="636"/>
      <c r="P4" s="586">
        <f t="shared" ref="P4" si="0">M4-O4</f>
        <v>0</v>
      </c>
      <c r="Q4" s="334"/>
      <c r="R4" s="290"/>
      <c r="S4" s="369"/>
      <c r="T4" s="369"/>
      <c r="U4" s="370"/>
      <c r="V4" s="370"/>
      <c r="W4" s="488"/>
      <c r="X4" s="369"/>
      <c r="Y4" s="371"/>
      <c r="Z4" s="280"/>
      <c r="AA4" s="292"/>
      <c r="AB4" s="291"/>
      <c r="AC4" s="297"/>
      <c r="AD4" s="571"/>
      <c r="AE4" s="572"/>
      <c r="AF4" s="399"/>
      <c r="AG4" s="277"/>
      <c r="AH4" s="277"/>
      <c r="AI4" s="277"/>
      <c r="AJ4" s="277">
        <v>1</v>
      </c>
      <c r="AK4" s="277" t="s">
        <v>363</v>
      </c>
      <c r="AL4" s="51"/>
      <c r="AM4" s="51"/>
      <c r="AN4" s="51"/>
      <c r="AO4" s="51"/>
      <c r="AP4" s="51"/>
      <c r="AQ4" s="51"/>
      <c r="AR4" s="51"/>
      <c r="AS4" s="51"/>
      <c r="AT4" s="51"/>
      <c r="AU4" s="51"/>
      <c r="AV4" s="51"/>
      <c r="AW4" s="51"/>
      <c r="AX4" s="51"/>
      <c r="AY4" s="51"/>
      <c r="AZ4" s="51"/>
      <c r="BA4" s="51"/>
      <c r="BB4" s="51"/>
      <c r="BC4" s="51"/>
      <c r="BD4" s="51"/>
      <c r="BE4" s="52" t="s">
        <v>135</v>
      </c>
      <c r="BF4" s="52" t="s">
        <v>138</v>
      </c>
      <c r="BG4" s="53" t="s">
        <v>111</v>
      </c>
      <c r="BH4" s="52" t="s">
        <v>137</v>
      </c>
      <c r="BI4" s="51"/>
      <c r="BJ4" s="51"/>
      <c r="BK4" s="51"/>
      <c r="BM4" s="54" t="s">
        <v>135</v>
      </c>
      <c r="BN4" s="54" t="s">
        <v>138</v>
      </c>
      <c r="BO4" s="55" t="s">
        <v>111</v>
      </c>
      <c r="BP4" s="54" t="s">
        <v>137</v>
      </c>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row>
    <row r="5" spans="1:96" s="52" customFormat="1" ht="35.25" customHeight="1">
      <c r="A5" s="395"/>
      <c r="B5" s="506" t="s">
        <v>213</v>
      </c>
      <c r="C5" s="582" t="s">
        <v>207</v>
      </c>
      <c r="D5" s="585"/>
      <c r="E5" s="507" t="s">
        <v>225</v>
      </c>
      <c r="F5" s="504" t="s">
        <v>234</v>
      </c>
      <c r="G5" s="655">
        <v>1</v>
      </c>
      <c r="H5" s="658"/>
      <c r="I5" s="659">
        <v>1157</v>
      </c>
      <c r="J5" s="402" t="s">
        <v>136</v>
      </c>
      <c r="K5" s="402" t="s">
        <v>182</v>
      </c>
      <c r="L5" s="402" t="s">
        <v>137</v>
      </c>
      <c r="M5" s="924">
        <v>1149722.17</v>
      </c>
      <c r="N5" s="925">
        <v>974340.82</v>
      </c>
      <c r="O5" s="914">
        <f>N5*1.18</f>
        <v>1149722.1675999998</v>
      </c>
      <c r="P5" s="917">
        <f>M5+M6+M7+M8+M9-O5</f>
        <v>2.4000001139938831E-3</v>
      </c>
      <c r="Q5" s="334"/>
      <c r="R5" s="290"/>
      <c r="S5" s="372"/>
      <c r="T5" s="372"/>
      <c r="U5" s="370"/>
      <c r="V5" s="491"/>
      <c r="W5" s="534">
        <v>1000</v>
      </c>
      <c r="X5" s="533"/>
      <c r="Y5" s="371"/>
      <c r="Z5" s="280"/>
      <c r="AA5" s="294"/>
      <c r="AB5" s="293"/>
      <c r="AC5" s="298"/>
      <c r="AD5" s="571">
        <v>1</v>
      </c>
      <c r="AE5" s="572"/>
      <c r="AF5" s="399">
        <v>1</v>
      </c>
      <c r="AG5" s="277"/>
      <c r="AH5" s="277"/>
      <c r="AI5" s="277"/>
      <c r="AJ5" s="277"/>
      <c r="AK5" s="277" t="s">
        <v>378</v>
      </c>
      <c r="AL5" s="51"/>
      <c r="AM5" s="954" t="s">
        <v>455</v>
      </c>
      <c r="AN5" s="51"/>
      <c r="AO5" s="51"/>
      <c r="AP5" s="51"/>
      <c r="AQ5" s="51"/>
      <c r="AR5" s="51"/>
      <c r="AS5" s="51"/>
      <c r="AT5" s="51"/>
      <c r="AU5" s="51"/>
      <c r="AV5" s="51"/>
      <c r="AW5" s="51"/>
      <c r="AX5" s="51"/>
      <c r="AY5" s="51"/>
      <c r="AZ5" s="51"/>
      <c r="BA5" s="51"/>
      <c r="BB5" s="51"/>
      <c r="BC5" s="51"/>
      <c r="BD5" s="51"/>
      <c r="BE5" s="51"/>
      <c r="BG5" s="53" t="s">
        <v>115</v>
      </c>
      <c r="BI5" s="51"/>
      <c r="BJ5" s="51"/>
      <c r="BK5" s="51"/>
      <c r="BM5" s="54"/>
      <c r="BN5" s="54"/>
      <c r="BO5" s="55"/>
      <c r="BP5" s="54"/>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row>
    <row r="6" spans="1:96" s="52" customFormat="1" ht="35.25" customHeight="1">
      <c r="A6" s="395"/>
      <c r="B6" s="506" t="s">
        <v>213</v>
      </c>
      <c r="C6" s="582" t="s">
        <v>207</v>
      </c>
      <c r="D6" s="585"/>
      <c r="E6" s="507" t="s">
        <v>224</v>
      </c>
      <c r="F6" s="504" t="s">
        <v>233</v>
      </c>
      <c r="G6" s="655">
        <v>1</v>
      </c>
      <c r="H6" s="658"/>
      <c r="I6" s="656">
        <v>466</v>
      </c>
      <c r="J6" s="402" t="s">
        <v>136</v>
      </c>
      <c r="K6" s="402" t="s">
        <v>182</v>
      </c>
      <c r="L6" s="402" t="s">
        <v>137</v>
      </c>
      <c r="M6" s="924"/>
      <c r="N6" s="925"/>
      <c r="O6" s="914"/>
      <c r="P6" s="917"/>
      <c r="Q6" s="334"/>
      <c r="R6" s="290"/>
      <c r="S6" s="372"/>
      <c r="T6" s="372"/>
      <c r="U6" s="370"/>
      <c r="V6" s="491"/>
      <c r="W6" s="535">
        <v>1000</v>
      </c>
      <c r="X6" s="533"/>
      <c r="Y6" s="371"/>
      <c r="Z6" s="280"/>
      <c r="AA6" s="294"/>
      <c r="AB6" s="293"/>
      <c r="AC6" s="298"/>
      <c r="AD6" s="571">
        <v>1</v>
      </c>
      <c r="AE6" s="572"/>
      <c r="AF6" s="399">
        <v>1</v>
      </c>
      <c r="AG6" s="277"/>
      <c r="AH6" s="277"/>
      <c r="AI6" s="277"/>
      <c r="AJ6" s="277"/>
      <c r="AK6" s="277" t="s">
        <v>378</v>
      </c>
      <c r="AL6" s="51"/>
      <c r="AM6" s="954"/>
      <c r="AN6" s="51"/>
      <c r="AO6" s="51"/>
      <c r="AP6" s="51"/>
      <c r="AQ6" s="51"/>
      <c r="AR6" s="51"/>
      <c r="AS6" s="51"/>
      <c r="AT6" s="51"/>
      <c r="AU6" s="51"/>
      <c r="AV6" s="51"/>
      <c r="AW6" s="51"/>
      <c r="AX6" s="51"/>
      <c r="AY6" s="51"/>
      <c r="AZ6" s="51"/>
      <c r="BA6" s="51"/>
      <c r="BB6" s="51"/>
      <c r="BC6" s="51"/>
      <c r="BD6" s="51"/>
      <c r="BE6" s="52" t="s">
        <v>8</v>
      </c>
      <c r="BF6" s="52" t="s">
        <v>60</v>
      </c>
      <c r="BG6" s="53" t="s">
        <v>113</v>
      </c>
      <c r="BI6" s="51"/>
      <c r="BJ6" s="51"/>
      <c r="BK6" s="51"/>
      <c r="BM6" s="54"/>
      <c r="BN6" s="54"/>
      <c r="BO6" s="55"/>
      <c r="BP6" s="54"/>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row>
    <row r="7" spans="1:96" s="52" customFormat="1" ht="35.25" customHeight="1">
      <c r="A7" s="395"/>
      <c r="B7" s="506" t="s">
        <v>213</v>
      </c>
      <c r="C7" s="582" t="s">
        <v>207</v>
      </c>
      <c r="D7" s="585"/>
      <c r="E7" s="507" t="s">
        <v>367</v>
      </c>
      <c r="F7" s="504" t="s">
        <v>232</v>
      </c>
      <c r="G7" s="655">
        <v>1</v>
      </c>
      <c r="H7" s="658"/>
      <c r="I7" s="656">
        <v>2502</v>
      </c>
      <c r="J7" s="402" t="s">
        <v>136</v>
      </c>
      <c r="K7" s="402" t="s">
        <v>182</v>
      </c>
      <c r="L7" s="402" t="s">
        <v>137</v>
      </c>
      <c r="M7" s="924"/>
      <c r="N7" s="925"/>
      <c r="O7" s="914"/>
      <c r="P7" s="917"/>
      <c r="Q7" s="334"/>
      <c r="R7" s="290"/>
      <c r="S7" s="372"/>
      <c r="T7" s="372"/>
      <c r="U7" s="370"/>
      <c r="V7" s="491"/>
      <c r="W7" s="535">
        <v>1400</v>
      </c>
      <c r="X7" s="533"/>
      <c r="Y7" s="371"/>
      <c r="Z7" s="280"/>
      <c r="AA7" s="294"/>
      <c r="AB7" s="293"/>
      <c r="AC7" s="298"/>
      <c r="AD7" s="571">
        <v>1</v>
      </c>
      <c r="AE7" s="572"/>
      <c r="AF7" s="399">
        <v>1</v>
      </c>
      <c r="AG7" s="277"/>
      <c r="AH7" s="277"/>
      <c r="AI7" s="277"/>
      <c r="AJ7" s="277"/>
      <c r="AK7" s="277" t="s">
        <v>378</v>
      </c>
      <c r="AL7" s="51"/>
      <c r="AM7" s="954"/>
      <c r="AN7" s="51"/>
      <c r="AO7" s="51"/>
      <c r="AP7" s="51"/>
      <c r="AQ7" s="51"/>
      <c r="AR7" s="51"/>
      <c r="AS7" s="51"/>
      <c r="AT7" s="51"/>
      <c r="AU7" s="51"/>
      <c r="AV7" s="51"/>
      <c r="AW7" s="51"/>
      <c r="AX7" s="51"/>
      <c r="AY7" s="51"/>
      <c r="AZ7" s="51"/>
      <c r="BA7" s="51"/>
      <c r="BB7" s="51"/>
      <c r="BC7" s="51"/>
      <c r="BD7" s="51"/>
      <c r="BE7" s="51"/>
      <c r="BG7" s="53" t="s">
        <v>114</v>
      </c>
      <c r="BI7" s="51"/>
      <c r="BJ7" s="51"/>
      <c r="BK7" s="51"/>
      <c r="BM7" s="54"/>
      <c r="BN7" s="54"/>
      <c r="BO7" s="55"/>
      <c r="BP7" s="54"/>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row>
    <row r="8" spans="1:96" s="52" customFormat="1" ht="35.25" customHeight="1">
      <c r="A8" s="395"/>
      <c r="B8" s="506" t="s">
        <v>213</v>
      </c>
      <c r="C8" s="582" t="s">
        <v>207</v>
      </c>
      <c r="D8" s="585"/>
      <c r="E8" s="507" t="s">
        <v>370</v>
      </c>
      <c r="F8" s="504" t="s">
        <v>228</v>
      </c>
      <c r="G8" s="655">
        <v>1</v>
      </c>
      <c r="H8" s="658"/>
      <c r="I8" s="656">
        <v>162</v>
      </c>
      <c r="J8" s="402" t="s">
        <v>136</v>
      </c>
      <c r="K8" s="402" t="s">
        <v>182</v>
      </c>
      <c r="L8" s="402" t="s">
        <v>137</v>
      </c>
      <c r="M8" s="924"/>
      <c r="N8" s="925"/>
      <c r="O8" s="914"/>
      <c r="P8" s="917"/>
      <c r="Q8" s="334"/>
      <c r="R8" s="290"/>
      <c r="S8" s="372"/>
      <c r="T8" s="371"/>
      <c r="U8" s="371"/>
      <c r="V8" s="491"/>
      <c r="W8" s="535">
        <v>750</v>
      </c>
      <c r="X8" s="533"/>
      <c r="Y8" s="371"/>
      <c r="Z8" s="280"/>
      <c r="AA8" s="294"/>
      <c r="AB8" s="293"/>
      <c r="AC8" s="298"/>
      <c r="AD8" s="571">
        <v>1</v>
      </c>
      <c r="AE8" s="572"/>
      <c r="AF8" s="399">
        <v>1</v>
      </c>
      <c r="AG8" s="277"/>
      <c r="AH8" s="277"/>
      <c r="AI8" s="277"/>
      <c r="AJ8" s="277"/>
      <c r="AK8" s="277" t="s">
        <v>378</v>
      </c>
      <c r="AL8" s="51"/>
      <c r="AM8" s="954"/>
      <c r="AN8" s="51"/>
      <c r="AO8" s="51"/>
      <c r="AP8" s="51"/>
      <c r="AQ8" s="51"/>
      <c r="AR8" s="51"/>
      <c r="AS8" s="51"/>
      <c r="AT8" s="51"/>
      <c r="AU8" s="51"/>
      <c r="AV8" s="51"/>
      <c r="AW8" s="51"/>
      <c r="AX8" s="51"/>
      <c r="AY8" s="51"/>
      <c r="AZ8" s="51"/>
      <c r="BA8" s="51"/>
      <c r="BB8" s="51"/>
      <c r="BC8" s="51"/>
      <c r="BD8" s="51"/>
      <c r="BE8" s="51"/>
      <c r="BG8" s="53" t="s">
        <v>164</v>
      </c>
      <c r="BI8" s="51"/>
      <c r="BJ8" s="51"/>
      <c r="BK8" s="51"/>
      <c r="BM8" s="54"/>
      <c r="BN8" s="54"/>
      <c r="BO8" s="55"/>
      <c r="BP8" s="54"/>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row>
    <row r="9" spans="1:96" s="52" customFormat="1" ht="35.25" customHeight="1" thickBot="1">
      <c r="A9" s="395"/>
      <c r="B9" s="506" t="s">
        <v>213</v>
      </c>
      <c r="C9" s="582" t="s">
        <v>207</v>
      </c>
      <c r="D9" s="585"/>
      <c r="E9" s="507" t="s">
        <v>368</v>
      </c>
      <c r="F9" s="504" t="s">
        <v>229</v>
      </c>
      <c r="G9" s="655">
        <v>1</v>
      </c>
      <c r="H9" s="658"/>
      <c r="I9" s="656">
        <v>1336</v>
      </c>
      <c r="J9" s="402" t="s">
        <v>136</v>
      </c>
      <c r="K9" s="402" t="s">
        <v>182</v>
      </c>
      <c r="L9" s="402" t="s">
        <v>137</v>
      </c>
      <c r="M9" s="924"/>
      <c r="N9" s="925"/>
      <c r="O9" s="914"/>
      <c r="P9" s="917"/>
      <c r="Q9" s="334"/>
      <c r="R9" s="290"/>
      <c r="S9" s="372"/>
      <c r="T9" s="372"/>
      <c r="U9" s="370"/>
      <c r="V9" s="491"/>
      <c r="W9" s="536">
        <v>1680</v>
      </c>
      <c r="X9" s="533"/>
      <c r="Y9" s="371"/>
      <c r="Z9" s="280"/>
      <c r="AA9" s="294"/>
      <c r="AB9" s="296"/>
      <c r="AC9" s="298"/>
      <c r="AD9" s="571">
        <v>1</v>
      </c>
      <c r="AE9" s="572"/>
      <c r="AF9" s="399">
        <v>1</v>
      </c>
      <c r="AG9" s="277"/>
      <c r="AH9" s="277"/>
      <c r="AI9" s="277"/>
      <c r="AJ9" s="277"/>
      <c r="AK9" s="277" t="s">
        <v>378</v>
      </c>
      <c r="AL9" s="51"/>
      <c r="AM9" s="954"/>
      <c r="AN9" s="51"/>
      <c r="AO9" s="51"/>
      <c r="AP9" s="51"/>
      <c r="AQ9" s="51"/>
      <c r="AR9" s="51"/>
      <c r="AS9" s="51"/>
      <c r="AT9" s="51"/>
      <c r="AU9" s="51"/>
      <c r="AV9" s="51"/>
      <c r="AW9" s="51"/>
      <c r="AX9" s="51"/>
      <c r="AY9" s="51"/>
      <c r="AZ9" s="51"/>
      <c r="BA9" s="51"/>
      <c r="BB9" s="51"/>
      <c r="BC9" s="51"/>
      <c r="BD9" s="51"/>
      <c r="BE9" s="51"/>
      <c r="BG9" s="52" t="s">
        <v>165</v>
      </c>
      <c r="BI9" s="51"/>
      <c r="BJ9" s="51"/>
      <c r="BK9" s="51"/>
      <c r="BM9" s="54"/>
      <c r="BN9" s="54"/>
      <c r="BO9" s="55"/>
      <c r="BP9" s="54"/>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row>
    <row r="10" spans="1:96" s="52" customFormat="1" ht="31.5" customHeight="1">
      <c r="A10" s="395"/>
      <c r="B10" s="506" t="s">
        <v>213</v>
      </c>
      <c r="C10" s="582" t="s">
        <v>207</v>
      </c>
      <c r="D10" s="585"/>
      <c r="E10" s="507" t="s">
        <v>371</v>
      </c>
      <c r="F10" s="504" t="s">
        <v>359</v>
      </c>
      <c r="G10" s="655">
        <v>1</v>
      </c>
      <c r="H10" s="655"/>
      <c r="I10" s="656">
        <v>2975</v>
      </c>
      <c r="J10" s="402" t="s">
        <v>136</v>
      </c>
      <c r="K10" s="402" t="s">
        <v>182</v>
      </c>
      <c r="L10" s="402" t="s">
        <v>137</v>
      </c>
      <c r="M10" s="924">
        <v>877920</v>
      </c>
      <c r="N10" s="914">
        <v>744000</v>
      </c>
      <c r="O10" s="914">
        <f>N10*1.18</f>
        <v>877920</v>
      </c>
      <c r="P10" s="917">
        <f>M10+M11+M12+M13-O10</f>
        <v>0</v>
      </c>
      <c r="Q10" s="334"/>
      <c r="R10" s="290"/>
      <c r="S10" s="372"/>
      <c r="T10" s="372"/>
      <c r="U10" s="370"/>
      <c r="V10" s="491"/>
      <c r="W10" s="534">
        <v>1800</v>
      </c>
      <c r="X10" s="533"/>
      <c r="Y10" s="371"/>
      <c r="Z10" s="280"/>
      <c r="AA10" s="294"/>
      <c r="AB10" s="293"/>
      <c r="AC10" s="298"/>
      <c r="AD10" s="571">
        <v>1</v>
      </c>
      <c r="AE10" s="572"/>
      <c r="AF10" s="399">
        <v>1</v>
      </c>
      <c r="AG10" s="277"/>
      <c r="AH10" s="277"/>
      <c r="AI10" s="277"/>
      <c r="AJ10" s="277"/>
      <c r="AK10" s="277" t="s">
        <v>458</v>
      </c>
      <c r="AL10" s="51"/>
      <c r="AM10" s="954"/>
      <c r="AN10" s="51"/>
      <c r="AO10" s="51"/>
      <c r="AP10" s="51"/>
      <c r="AQ10" s="51"/>
      <c r="AR10" s="51"/>
      <c r="AS10" s="51"/>
      <c r="AT10" s="51"/>
      <c r="AU10" s="51"/>
      <c r="AV10" s="51"/>
      <c r="AW10" s="51"/>
      <c r="AX10" s="51"/>
      <c r="AY10" s="51"/>
      <c r="AZ10" s="51"/>
      <c r="BA10" s="51"/>
      <c r="BB10" s="51"/>
      <c r="BC10" s="51"/>
      <c r="BD10" s="51"/>
      <c r="BE10" s="52" t="s">
        <v>139</v>
      </c>
      <c r="BF10" s="52" t="s">
        <v>136</v>
      </c>
      <c r="BG10" s="53" t="s">
        <v>112</v>
      </c>
      <c r="BH10" s="52" t="s">
        <v>140</v>
      </c>
      <c r="BI10" s="51"/>
      <c r="BJ10" s="51"/>
      <c r="BK10" s="51"/>
      <c r="BM10" s="54"/>
      <c r="BN10" s="54"/>
      <c r="BO10" s="55"/>
      <c r="BP10" s="54"/>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row>
    <row r="11" spans="1:96" s="52" customFormat="1" ht="31.5" customHeight="1">
      <c r="A11" s="395"/>
      <c r="B11" s="506" t="s">
        <v>213</v>
      </c>
      <c r="C11" s="582" t="s">
        <v>207</v>
      </c>
      <c r="D11" s="585"/>
      <c r="E11" s="507" t="s">
        <v>223</v>
      </c>
      <c r="F11" s="504" t="s">
        <v>227</v>
      </c>
      <c r="G11" s="655">
        <v>1</v>
      </c>
      <c r="H11" s="658"/>
      <c r="I11" s="656">
        <v>596</v>
      </c>
      <c r="J11" s="402" t="s">
        <v>136</v>
      </c>
      <c r="K11" s="402" t="s">
        <v>182</v>
      </c>
      <c r="L11" s="402" t="s">
        <v>137</v>
      </c>
      <c r="M11" s="924"/>
      <c r="N11" s="914"/>
      <c r="O11" s="914"/>
      <c r="P11" s="917"/>
      <c r="Q11" s="334"/>
      <c r="R11" s="290"/>
      <c r="S11" s="372"/>
      <c r="T11" s="372"/>
      <c r="U11" s="370"/>
      <c r="V11" s="491"/>
      <c r="W11" s="535">
        <v>1000</v>
      </c>
      <c r="X11" s="533"/>
      <c r="Y11" s="371"/>
      <c r="Z11" s="280"/>
      <c r="AA11" s="294"/>
      <c r="AB11" s="293"/>
      <c r="AC11" s="298"/>
      <c r="AD11" s="571">
        <v>1</v>
      </c>
      <c r="AE11" s="572"/>
      <c r="AF11" s="399">
        <v>1</v>
      </c>
      <c r="AG11" s="277"/>
      <c r="AH11" s="277"/>
      <c r="AI11" s="277"/>
      <c r="AJ11" s="277"/>
      <c r="AK11" s="277" t="s">
        <v>378</v>
      </c>
      <c r="AL11" s="51"/>
      <c r="AM11" s="954"/>
      <c r="AN11" s="51"/>
      <c r="AO11" s="51"/>
      <c r="AP11" s="51"/>
      <c r="AQ11" s="51"/>
      <c r="AR11" s="51"/>
      <c r="AS11" s="51"/>
      <c r="AT11" s="51"/>
      <c r="AU11" s="51"/>
      <c r="AV11" s="51"/>
      <c r="AW11" s="51"/>
      <c r="AX11" s="51"/>
      <c r="AY11" s="51"/>
      <c r="AZ11" s="51"/>
      <c r="BA11" s="51"/>
      <c r="BB11" s="51"/>
      <c r="BC11" s="51"/>
      <c r="BD11" s="51"/>
      <c r="BE11" s="51"/>
      <c r="BG11" s="52" t="s">
        <v>144</v>
      </c>
      <c r="BI11" s="51"/>
      <c r="BJ11" s="51"/>
      <c r="BK11" s="51"/>
      <c r="BM11" s="54"/>
      <c r="BN11" s="54"/>
      <c r="BO11" s="55"/>
      <c r="BP11" s="54"/>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row>
    <row r="12" spans="1:96" s="52" customFormat="1" ht="35.25" customHeight="1">
      <c r="A12" s="395"/>
      <c r="B12" s="506" t="s">
        <v>213</v>
      </c>
      <c r="C12" s="582" t="s">
        <v>207</v>
      </c>
      <c r="D12" s="585"/>
      <c r="E12" s="507" t="s">
        <v>369</v>
      </c>
      <c r="F12" s="504" t="s">
        <v>230</v>
      </c>
      <c r="G12" s="655">
        <v>1</v>
      </c>
      <c r="H12" s="658"/>
      <c r="I12" s="660">
        <v>700</v>
      </c>
      <c r="J12" s="402" t="s">
        <v>136</v>
      </c>
      <c r="K12" s="402" t="s">
        <v>182</v>
      </c>
      <c r="L12" s="402" t="s">
        <v>137</v>
      </c>
      <c r="M12" s="924"/>
      <c r="N12" s="914"/>
      <c r="O12" s="914"/>
      <c r="P12" s="917"/>
      <c r="Q12" s="334"/>
      <c r="R12" s="290"/>
      <c r="S12" s="373"/>
      <c r="T12" s="373"/>
      <c r="U12" s="370"/>
      <c r="V12" s="491"/>
      <c r="W12" s="538">
        <v>1020</v>
      </c>
      <c r="X12" s="537"/>
      <c r="Y12" s="371"/>
      <c r="Z12" s="280"/>
      <c r="AA12" s="294"/>
      <c r="AB12" s="295"/>
      <c r="AC12" s="299"/>
      <c r="AD12" s="571">
        <v>1</v>
      </c>
      <c r="AE12" s="572"/>
      <c r="AF12" s="399">
        <v>1</v>
      </c>
      <c r="AG12" s="277"/>
      <c r="AH12" s="277"/>
      <c r="AI12" s="277"/>
      <c r="AJ12" s="277"/>
      <c r="AK12" s="277" t="s">
        <v>378</v>
      </c>
      <c r="AL12" s="51"/>
      <c r="AM12" s="954"/>
      <c r="AN12" s="51"/>
      <c r="AO12" s="51"/>
      <c r="AP12" s="51"/>
      <c r="AQ12" s="51"/>
      <c r="AR12" s="51"/>
      <c r="AS12" s="51"/>
      <c r="AT12" s="51"/>
      <c r="AU12" s="51"/>
      <c r="AV12" s="51"/>
      <c r="AW12" s="51"/>
      <c r="AX12" s="51"/>
      <c r="AY12" s="51"/>
      <c r="AZ12" s="51"/>
      <c r="BA12" s="51"/>
      <c r="BB12" s="51"/>
      <c r="BC12" s="51"/>
      <c r="BD12" s="51"/>
      <c r="BE12" s="51"/>
      <c r="BG12" s="53" t="s">
        <v>116</v>
      </c>
      <c r="BI12" s="51"/>
      <c r="BJ12" s="51"/>
      <c r="BK12" s="51"/>
      <c r="BM12" s="54"/>
      <c r="BN12" s="54"/>
      <c r="BO12" s="55"/>
      <c r="BP12" s="54"/>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row>
    <row r="13" spans="1:96" s="52" customFormat="1" ht="35.25" customHeight="1" thickBot="1">
      <c r="A13" s="395"/>
      <c r="B13" s="506" t="s">
        <v>213</v>
      </c>
      <c r="C13" s="582" t="s">
        <v>207</v>
      </c>
      <c r="D13" s="585"/>
      <c r="E13" s="507" t="s">
        <v>457</v>
      </c>
      <c r="F13" s="504" t="s">
        <v>235</v>
      </c>
      <c r="G13" s="655">
        <v>1</v>
      </c>
      <c r="H13" s="658"/>
      <c r="I13" s="660">
        <v>490</v>
      </c>
      <c r="J13" s="402" t="s">
        <v>136</v>
      </c>
      <c r="K13" s="402" t="s">
        <v>182</v>
      </c>
      <c r="L13" s="402" t="s">
        <v>137</v>
      </c>
      <c r="M13" s="924"/>
      <c r="N13" s="914"/>
      <c r="O13" s="914"/>
      <c r="P13" s="917"/>
      <c r="Q13" s="334"/>
      <c r="R13" s="290"/>
      <c r="S13" s="373"/>
      <c r="T13" s="373"/>
      <c r="U13" s="371"/>
      <c r="V13" s="491"/>
      <c r="W13" s="539">
        <v>750</v>
      </c>
      <c r="X13" s="537"/>
      <c r="Y13" s="371"/>
      <c r="Z13" s="280"/>
      <c r="AA13" s="294"/>
      <c r="AB13" s="295"/>
      <c r="AC13" s="299"/>
      <c r="AD13" s="571">
        <v>1</v>
      </c>
      <c r="AE13" s="572"/>
      <c r="AF13" s="399">
        <v>1</v>
      </c>
      <c r="AG13" s="277"/>
      <c r="AH13" s="277"/>
      <c r="AI13" s="277"/>
      <c r="AJ13" s="277"/>
      <c r="AK13" s="277" t="s">
        <v>378</v>
      </c>
      <c r="AL13" s="51"/>
      <c r="AM13" s="954"/>
      <c r="AN13" s="51"/>
      <c r="AO13" s="51"/>
      <c r="AP13" s="51"/>
      <c r="AQ13" s="51"/>
      <c r="AR13" s="51"/>
      <c r="AS13" s="51"/>
      <c r="AT13" s="51"/>
      <c r="AU13" s="51"/>
      <c r="AV13" s="51"/>
      <c r="AW13" s="51"/>
      <c r="AX13" s="51"/>
      <c r="AY13" s="51"/>
      <c r="AZ13" s="51"/>
      <c r="BA13" s="51"/>
      <c r="BB13" s="51"/>
      <c r="BC13" s="51"/>
      <c r="BD13" s="51"/>
      <c r="BE13" s="51"/>
      <c r="BG13" s="53" t="s">
        <v>141</v>
      </c>
      <c r="BI13" s="51"/>
      <c r="BJ13" s="51"/>
      <c r="BK13" s="51"/>
      <c r="BM13" s="54"/>
      <c r="BN13" s="54"/>
      <c r="BO13" s="55"/>
      <c r="BP13" s="54"/>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row>
    <row r="14" spans="1:96" s="52" customFormat="1" ht="35.25" customHeight="1">
      <c r="A14" s="395"/>
      <c r="B14" s="506" t="s">
        <v>213</v>
      </c>
      <c r="C14" s="582" t="s">
        <v>207</v>
      </c>
      <c r="D14" s="585"/>
      <c r="E14" s="661" t="s">
        <v>382</v>
      </c>
      <c r="F14" s="504" t="s">
        <v>232</v>
      </c>
      <c r="G14" s="655">
        <v>1</v>
      </c>
      <c r="H14" s="658"/>
      <c r="I14" s="656">
        <v>2502</v>
      </c>
      <c r="J14" s="402" t="s">
        <v>136</v>
      </c>
      <c r="K14" s="402" t="s">
        <v>182</v>
      </c>
      <c r="L14" s="402" t="s">
        <v>137</v>
      </c>
      <c r="M14" s="924">
        <v>1876200</v>
      </c>
      <c r="N14" s="914">
        <v>1590000</v>
      </c>
      <c r="O14" s="914">
        <f>N14*1.18</f>
        <v>1876200</v>
      </c>
      <c r="P14" s="917">
        <f>M14+M15+M16+M17+M18-O14</f>
        <v>0</v>
      </c>
      <c r="Q14" s="334"/>
      <c r="R14" s="290"/>
      <c r="S14" s="372"/>
      <c r="T14" s="372"/>
      <c r="U14" s="370"/>
      <c r="V14" s="491"/>
      <c r="W14" s="534">
        <v>2000</v>
      </c>
      <c r="X14" s="533"/>
      <c r="Y14" s="371"/>
      <c r="Z14" s="280"/>
      <c r="AA14" s="500"/>
      <c r="AB14" s="293"/>
      <c r="AC14" s="298"/>
      <c r="AD14" s="571">
        <v>1</v>
      </c>
      <c r="AE14" s="572"/>
      <c r="AF14" s="277">
        <v>1</v>
      </c>
      <c r="AG14" s="277"/>
      <c r="AH14" s="277"/>
      <c r="AI14" s="277"/>
      <c r="AJ14" s="277"/>
      <c r="AK14" s="277" t="s">
        <v>462</v>
      </c>
      <c r="AL14" s="955" t="s">
        <v>387</v>
      </c>
      <c r="AM14" s="954"/>
      <c r="AN14" s="51"/>
      <c r="AO14" s="51"/>
      <c r="AP14" s="51"/>
      <c r="AQ14" s="51"/>
      <c r="AR14" s="51"/>
      <c r="AS14" s="51"/>
      <c r="AT14" s="51"/>
      <c r="AU14" s="51"/>
      <c r="AV14" s="51"/>
      <c r="AW14" s="51"/>
      <c r="AX14" s="51"/>
      <c r="AY14" s="51"/>
      <c r="AZ14" s="51"/>
      <c r="BA14" s="51"/>
      <c r="BB14" s="51"/>
      <c r="BC14" s="51"/>
      <c r="BD14" s="51"/>
      <c r="BE14" s="51"/>
      <c r="BG14" s="53"/>
      <c r="BI14" s="51"/>
      <c r="BJ14" s="51"/>
      <c r="BK14" s="51"/>
      <c r="BM14" s="54"/>
      <c r="BN14" s="54"/>
      <c r="BO14" s="55"/>
      <c r="BP14" s="54"/>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row>
    <row r="15" spans="1:96" s="52" customFormat="1" ht="35.25" customHeight="1">
      <c r="A15" s="395"/>
      <c r="B15" s="506" t="s">
        <v>213</v>
      </c>
      <c r="C15" s="582" t="s">
        <v>207</v>
      </c>
      <c r="D15" s="585"/>
      <c r="E15" s="661" t="s">
        <v>383</v>
      </c>
      <c r="F15" s="504" t="s">
        <v>229</v>
      </c>
      <c r="G15" s="655">
        <v>1</v>
      </c>
      <c r="H15" s="658"/>
      <c r="I15" s="656">
        <v>1336</v>
      </c>
      <c r="J15" s="402" t="s">
        <v>136</v>
      </c>
      <c r="K15" s="402" t="s">
        <v>182</v>
      </c>
      <c r="L15" s="402" t="s">
        <v>137</v>
      </c>
      <c r="M15" s="924"/>
      <c r="N15" s="914"/>
      <c r="O15" s="914"/>
      <c r="P15" s="917"/>
      <c r="Q15" s="334"/>
      <c r="R15" s="290"/>
      <c r="S15" s="372"/>
      <c r="T15" s="372"/>
      <c r="U15" s="370"/>
      <c r="V15" s="491"/>
      <c r="W15" s="535">
        <v>2000</v>
      </c>
      <c r="X15" s="533"/>
      <c r="Y15" s="371"/>
      <c r="Z15" s="280"/>
      <c r="AA15" s="500"/>
      <c r="AB15" s="293"/>
      <c r="AC15" s="298"/>
      <c r="AD15" s="571">
        <v>1</v>
      </c>
      <c r="AE15" s="572"/>
      <c r="AF15" s="277">
        <v>1</v>
      </c>
      <c r="AG15" s="277"/>
      <c r="AH15" s="277"/>
      <c r="AI15" s="277"/>
      <c r="AJ15" s="277"/>
      <c r="AK15" s="277" t="s">
        <v>462</v>
      </c>
      <c r="AL15" s="955"/>
      <c r="AM15" s="954"/>
      <c r="AN15" s="51"/>
      <c r="AO15" s="51"/>
      <c r="AP15" s="51"/>
      <c r="AQ15" s="51"/>
      <c r="AR15" s="51"/>
      <c r="AS15" s="51"/>
      <c r="AT15" s="51"/>
      <c r="AU15" s="51"/>
      <c r="AV15" s="51"/>
      <c r="AW15" s="51"/>
      <c r="AX15" s="51"/>
      <c r="AY15" s="51"/>
      <c r="AZ15" s="51"/>
      <c r="BA15" s="51"/>
      <c r="BB15" s="51"/>
      <c r="BC15" s="51"/>
      <c r="BD15" s="51"/>
      <c r="BE15" s="51"/>
      <c r="BG15" s="53"/>
      <c r="BI15" s="51"/>
      <c r="BJ15" s="51"/>
      <c r="BK15" s="51"/>
      <c r="BM15" s="54"/>
      <c r="BN15" s="54"/>
      <c r="BO15" s="55"/>
      <c r="BP15" s="54"/>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row>
    <row r="16" spans="1:96" s="52" customFormat="1" ht="35.25" customHeight="1">
      <c r="A16" s="395"/>
      <c r="B16" s="506" t="s">
        <v>213</v>
      </c>
      <c r="C16" s="582" t="s">
        <v>207</v>
      </c>
      <c r="D16" s="585"/>
      <c r="E16" s="661" t="s">
        <v>384</v>
      </c>
      <c r="F16" s="504" t="s">
        <v>230</v>
      </c>
      <c r="G16" s="655">
        <v>1</v>
      </c>
      <c r="H16" s="658"/>
      <c r="I16" s="660">
        <v>700</v>
      </c>
      <c r="J16" s="402" t="s">
        <v>136</v>
      </c>
      <c r="K16" s="402" t="s">
        <v>182</v>
      </c>
      <c r="L16" s="402" t="s">
        <v>137</v>
      </c>
      <c r="M16" s="924"/>
      <c r="N16" s="914"/>
      <c r="O16" s="914"/>
      <c r="P16" s="917"/>
      <c r="Q16" s="334"/>
      <c r="R16" s="290"/>
      <c r="S16" s="372"/>
      <c r="T16" s="372"/>
      <c r="U16" s="370"/>
      <c r="V16" s="491"/>
      <c r="W16" s="535">
        <v>1513</v>
      </c>
      <c r="X16" s="533"/>
      <c r="Y16" s="371"/>
      <c r="Z16" s="280"/>
      <c r="AA16" s="500"/>
      <c r="AB16" s="293"/>
      <c r="AC16" s="298"/>
      <c r="AD16" s="571">
        <v>1</v>
      </c>
      <c r="AE16" s="572"/>
      <c r="AF16" s="277">
        <v>1</v>
      </c>
      <c r="AG16" s="277"/>
      <c r="AH16" s="277"/>
      <c r="AI16" s="277"/>
      <c r="AJ16" s="277"/>
      <c r="AK16" s="277" t="s">
        <v>462</v>
      </c>
      <c r="AL16" s="955"/>
      <c r="AM16" s="954"/>
      <c r="AN16" s="51"/>
      <c r="AO16" s="51"/>
      <c r="AP16" s="51"/>
      <c r="AQ16" s="51"/>
      <c r="AR16" s="51"/>
      <c r="AS16" s="51"/>
      <c r="AT16" s="51"/>
      <c r="AU16" s="51"/>
      <c r="AV16" s="51"/>
      <c r="AW16" s="51"/>
      <c r="AX16" s="51"/>
      <c r="AY16" s="51"/>
      <c r="AZ16" s="51"/>
      <c r="BA16" s="51"/>
      <c r="BB16" s="51"/>
      <c r="BC16" s="51"/>
      <c r="BD16" s="51"/>
      <c r="BE16" s="51"/>
      <c r="BG16" s="53"/>
      <c r="BI16" s="51"/>
      <c r="BJ16" s="51"/>
      <c r="BK16" s="51"/>
      <c r="BM16" s="54"/>
      <c r="BN16" s="54"/>
      <c r="BO16" s="55"/>
      <c r="BP16" s="54"/>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row>
    <row r="17" spans="1:96" s="52" customFormat="1" ht="35.25" customHeight="1">
      <c r="A17" s="395"/>
      <c r="B17" s="506" t="s">
        <v>213</v>
      </c>
      <c r="C17" s="582" t="s">
        <v>207</v>
      </c>
      <c r="D17" s="585"/>
      <c r="E17" s="661" t="s">
        <v>385</v>
      </c>
      <c r="F17" s="504" t="s">
        <v>235</v>
      </c>
      <c r="G17" s="655">
        <v>1</v>
      </c>
      <c r="H17" s="658"/>
      <c r="I17" s="660">
        <v>490</v>
      </c>
      <c r="J17" s="402" t="s">
        <v>136</v>
      </c>
      <c r="K17" s="402" t="s">
        <v>182</v>
      </c>
      <c r="L17" s="402" t="s">
        <v>137</v>
      </c>
      <c r="M17" s="924"/>
      <c r="N17" s="914"/>
      <c r="O17" s="914"/>
      <c r="P17" s="917"/>
      <c r="Q17" s="334"/>
      <c r="R17" s="290"/>
      <c r="S17" s="372"/>
      <c r="T17" s="372"/>
      <c r="U17" s="370"/>
      <c r="V17" s="491"/>
      <c r="W17" s="535">
        <v>750</v>
      </c>
      <c r="X17" s="533"/>
      <c r="Y17" s="371"/>
      <c r="Z17" s="551"/>
      <c r="AA17" s="500"/>
      <c r="AB17" s="293"/>
      <c r="AC17" s="298"/>
      <c r="AD17" s="571">
        <v>1</v>
      </c>
      <c r="AE17" s="572"/>
      <c r="AF17" s="277">
        <v>1</v>
      </c>
      <c r="AG17" s="277"/>
      <c r="AH17" s="277"/>
      <c r="AI17" s="277"/>
      <c r="AJ17" s="277"/>
      <c r="AK17" s="277" t="s">
        <v>462</v>
      </c>
      <c r="AL17" s="955"/>
      <c r="AM17" s="954"/>
      <c r="AN17" s="51"/>
      <c r="AO17" s="51"/>
      <c r="AP17" s="51"/>
      <c r="AQ17" s="51"/>
      <c r="AR17" s="51"/>
      <c r="AS17" s="51"/>
      <c r="AT17" s="51"/>
      <c r="AU17" s="51"/>
      <c r="AV17" s="51"/>
      <c r="AW17" s="51"/>
      <c r="AX17" s="51"/>
      <c r="AY17" s="51"/>
      <c r="AZ17" s="51"/>
      <c r="BA17" s="51"/>
      <c r="BB17" s="51"/>
      <c r="BC17" s="51"/>
      <c r="BD17" s="51"/>
      <c r="BE17" s="51"/>
      <c r="BG17" s="53"/>
      <c r="BI17" s="51"/>
      <c r="BJ17" s="51"/>
      <c r="BK17" s="51"/>
      <c r="BM17" s="54"/>
      <c r="BN17" s="54"/>
      <c r="BO17" s="55"/>
      <c r="BP17" s="54"/>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row>
    <row r="18" spans="1:96" s="52" customFormat="1" ht="35.25" customHeight="1" thickBot="1">
      <c r="A18" s="395"/>
      <c r="B18" s="506" t="s">
        <v>213</v>
      </c>
      <c r="C18" s="582" t="s">
        <v>207</v>
      </c>
      <c r="D18" s="585"/>
      <c r="E18" s="661" t="s">
        <v>386</v>
      </c>
      <c r="F18" s="504" t="s">
        <v>388</v>
      </c>
      <c r="G18" s="655">
        <v>1</v>
      </c>
      <c r="H18" s="658"/>
      <c r="I18" s="656">
        <v>783</v>
      </c>
      <c r="J18" s="402" t="s">
        <v>136</v>
      </c>
      <c r="K18" s="402" t="s">
        <v>182</v>
      </c>
      <c r="L18" s="402" t="s">
        <v>137</v>
      </c>
      <c r="M18" s="924"/>
      <c r="N18" s="914"/>
      <c r="O18" s="914"/>
      <c r="P18" s="917"/>
      <c r="Q18" s="334"/>
      <c r="R18" s="290"/>
      <c r="S18" s="372"/>
      <c r="T18" s="372"/>
      <c r="U18" s="370"/>
      <c r="V18" s="491"/>
      <c r="W18" s="536">
        <v>1300</v>
      </c>
      <c r="X18" s="533"/>
      <c r="Y18" s="371"/>
      <c r="Z18" s="551"/>
      <c r="AA18" s="561"/>
      <c r="AB18" s="293"/>
      <c r="AC18" s="298"/>
      <c r="AD18" s="571">
        <v>1</v>
      </c>
      <c r="AE18" s="572"/>
      <c r="AF18" s="277">
        <v>1</v>
      </c>
      <c r="AG18" s="277"/>
      <c r="AH18" s="277"/>
      <c r="AI18" s="277"/>
      <c r="AJ18" s="277"/>
      <c r="AK18" s="277" t="s">
        <v>462</v>
      </c>
      <c r="AL18" s="955"/>
      <c r="AM18" s="954"/>
      <c r="AN18" s="51"/>
      <c r="AO18" s="51"/>
      <c r="AP18" s="51"/>
      <c r="AQ18" s="51"/>
      <c r="AR18" s="51"/>
      <c r="AS18" s="51"/>
      <c r="AT18" s="51"/>
      <c r="AU18" s="51"/>
      <c r="AV18" s="51"/>
      <c r="AW18" s="51"/>
      <c r="AX18" s="51"/>
      <c r="AY18" s="51"/>
      <c r="AZ18" s="51"/>
      <c r="BA18" s="51"/>
      <c r="BB18" s="51"/>
      <c r="BC18" s="51"/>
      <c r="BD18" s="51"/>
      <c r="BE18" s="51"/>
      <c r="BG18" s="53"/>
      <c r="BI18" s="51"/>
      <c r="BJ18" s="51"/>
      <c r="BK18" s="51"/>
      <c r="BM18" s="54"/>
      <c r="BN18" s="54"/>
      <c r="BO18" s="55"/>
      <c r="BP18" s="54"/>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row>
    <row r="19" spans="1:96" s="52" customFormat="1" ht="35.25" customHeight="1" thickBot="1">
      <c r="A19" s="395"/>
      <c r="B19" s="506" t="s">
        <v>213</v>
      </c>
      <c r="C19" s="582" t="s">
        <v>207</v>
      </c>
      <c r="D19" s="585"/>
      <c r="E19" s="507" t="s">
        <v>379</v>
      </c>
      <c r="F19" s="504" t="s">
        <v>231</v>
      </c>
      <c r="G19" s="655">
        <v>1</v>
      </c>
      <c r="H19" s="658"/>
      <c r="I19" s="656">
        <v>494</v>
      </c>
      <c r="J19" s="402" t="s">
        <v>136</v>
      </c>
      <c r="K19" s="402" t="s">
        <v>161</v>
      </c>
      <c r="L19" s="402" t="s">
        <v>137</v>
      </c>
      <c r="M19" s="657">
        <v>172162</v>
      </c>
      <c r="N19" s="636">
        <v>145900</v>
      </c>
      <c r="O19" s="636">
        <f>N19*1.18</f>
        <v>172162</v>
      </c>
      <c r="P19" s="586">
        <f>M19-O19</f>
        <v>0</v>
      </c>
      <c r="Q19" s="334"/>
      <c r="R19" s="290"/>
      <c r="S19" s="372"/>
      <c r="T19" s="372"/>
      <c r="U19" s="370"/>
      <c r="V19" s="370"/>
      <c r="W19" s="370"/>
      <c r="X19" s="372"/>
      <c r="Y19" s="371"/>
      <c r="Z19" s="559"/>
      <c r="AA19" s="562">
        <v>70</v>
      </c>
      <c r="AB19" s="560"/>
      <c r="AC19" s="298"/>
      <c r="AD19" s="571">
        <v>1</v>
      </c>
      <c r="AE19" s="572"/>
      <c r="AF19" s="399">
        <v>1</v>
      </c>
      <c r="AG19" s="277"/>
      <c r="AH19" s="277"/>
      <c r="AI19" s="277"/>
      <c r="AJ19" s="277"/>
      <c r="AK19" s="277" t="s">
        <v>378</v>
      </c>
      <c r="AL19" s="51"/>
      <c r="AM19" s="51"/>
      <c r="AN19" s="51"/>
      <c r="AO19" s="51"/>
      <c r="AP19" s="51"/>
      <c r="AQ19" s="51"/>
      <c r="AR19" s="51"/>
      <c r="AS19" s="51"/>
      <c r="AT19" s="51"/>
      <c r="AU19" s="51"/>
      <c r="AV19" s="51"/>
      <c r="AW19" s="51"/>
      <c r="AX19" s="51"/>
      <c r="AY19" s="51"/>
      <c r="AZ19" s="51"/>
      <c r="BA19" s="51"/>
      <c r="BB19" s="51"/>
      <c r="BC19" s="51"/>
      <c r="BD19" s="51"/>
      <c r="BE19" s="51"/>
      <c r="BG19" s="53" t="s">
        <v>182</v>
      </c>
      <c r="BI19" s="51"/>
      <c r="BJ19" s="51"/>
      <c r="BK19" s="51"/>
      <c r="BM19" s="54"/>
      <c r="BN19" s="54"/>
      <c r="BO19" s="55"/>
      <c r="BP19" s="54"/>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row>
    <row r="20" spans="1:96" s="52" customFormat="1" ht="35.25" customHeight="1">
      <c r="A20" s="552" t="s">
        <v>8</v>
      </c>
      <c r="B20" s="506" t="s">
        <v>213</v>
      </c>
      <c r="C20" s="582" t="s">
        <v>207</v>
      </c>
      <c r="D20" s="585"/>
      <c r="E20" s="507" t="s">
        <v>464</v>
      </c>
      <c r="F20" s="504" t="s">
        <v>460</v>
      </c>
      <c r="G20" s="655">
        <v>1</v>
      </c>
      <c r="H20" s="658"/>
      <c r="I20" s="656">
        <v>1157</v>
      </c>
      <c r="J20" s="402" t="s">
        <v>136</v>
      </c>
      <c r="K20" s="402" t="s">
        <v>182</v>
      </c>
      <c r="L20" s="402" t="s">
        <v>137</v>
      </c>
      <c r="M20" s="657">
        <v>219688.03</v>
      </c>
      <c r="N20" s="636">
        <v>186000</v>
      </c>
      <c r="O20" s="636">
        <f>N20*1.18</f>
        <v>219480</v>
      </c>
      <c r="P20" s="586">
        <v>0</v>
      </c>
      <c r="Q20" s="334"/>
      <c r="R20" s="290"/>
      <c r="S20" s="372"/>
      <c r="T20" s="372"/>
      <c r="U20" s="370"/>
      <c r="V20" s="370"/>
      <c r="W20" s="370">
        <v>820</v>
      </c>
      <c r="X20" s="372"/>
      <c r="Y20" s="371"/>
      <c r="Z20" s="551"/>
      <c r="AA20" s="545"/>
      <c r="AB20" s="293"/>
      <c r="AC20" s="298"/>
      <c r="AD20" s="571">
        <v>1</v>
      </c>
      <c r="AE20" s="572"/>
      <c r="AF20" s="399">
        <v>1</v>
      </c>
      <c r="AG20" s="277"/>
      <c r="AH20" s="277"/>
      <c r="AI20" s="277"/>
      <c r="AJ20" s="277"/>
      <c r="AK20" s="277" t="s">
        <v>462</v>
      </c>
      <c r="AL20" s="548"/>
      <c r="AM20" s="549"/>
      <c r="AN20" s="51"/>
      <c r="AO20" s="51"/>
      <c r="AP20" s="51"/>
      <c r="AQ20" s="51"/>
      <c r="AR20" s="51"/>
      <c r="AS20" s="51"/>
      <c r="AT20" s="51"/>
      <c r="AU20" s="51"/>
      <c r="AV20" s="51"/>
      <c r="AW20" s="51"/>
      <c r="AX20" s="51"/>
      <c r="AY20" s="51"/>
      <c r="AZ20" s="51"/>
      <c r="BA20" s="51"/>
      <c r="BB20" s="51"/>
      <c r="BC20" s="51"/>
      <c r="BD20" s="51"/>
      <c r="BE20" s="51"/>
      <c r="BG20" s="53"/>
      <c r="BI20" s="51"/>
      <c r="BJ20" s="51"/>
      <c r="BK20" s="51"/>
      <c r="BM20" s="54"/>
      <c r="BN20" s="54"/>
      <c r="BO20" s="55"/>
      <c r="BP20" s="54"/>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row>
    <row r="21" spans="1:96" s="52" customFormat="1" ht="35.25" customHeight="1">
      <c r="A21" s="552" t="s">
        <v>8</v>
      </c>
      <c r="B21" s="506" t="s">
        <v>213</v>
      </c>
      <c r="C21" s="582" t="s">
        <v>207</v>
      </c>
      <c r="D21" s="585"/>
      <c r="E21" s="507" t="s">
        <v>463</v>
      </c>
      <c r="F21" s="504" t="s">
        <v>461</v>
      </c>
      <c r="G21" s="655">
        <v>1</v>
      </c>
      <c r="H21" s="658"/>
      <c r="I21" s="656">
        <v>1157</v>
      </c>
      <c r="J21" s="402" t="s">
        <v>136</v>
      </c>
      <c r="K21" s="402" t="s">
        <v>182</v>
      </c>
      <c r="L21" s="402" t="s">
        <v>137</v>
      </c>
      <c r="M21" s="657">
        <v>126356.85</v>
      </c>
      <c r="N21" s="636">
        <v>107000</v>
      </c>
      <c r="O21" s="636">
        <f>N21*1.18</f>
        <v>126260</v>
      </c>
      <c r="P21" s="586">
        <v>0</v>
      </c>
      <c r="Q21" s="334"/>
      <c r="R21" s="290"/>
      <c r="S21" s="372"/>
      <c r="T21" s="372"/>
      <c r="U21" s="370"/>
      <c r="V21" s="370"/>
      <c r="W21" s="370">
        <v>550</v>
      </c>
      <c r="X21" s="372"/>
      <c r="Y21" s="371"/>
      <c r="Z21" s="551"/>
      <c r="AA21" s="500"/>
      <c r="AB21" s="293"/>
      <c r="AC21" s="298"/>
      <c r="AD21" s="571">
        <v>1</v>
      </c>
      <c r="AE21" s="572"/>
      <c r="AF21" s="399">
        <v>1</v>
      </c>
      <c r="AG21" s="277"/>
      <c r="AH21" s="277"/>
      <c r="AI21" s="277"/>
      <c r="AJ21" s="277"/>
      <c r="AK21" s="277" t="s">
        <v>462</v>
      </c>
      <c r="AL21" s="548"/>
      <c r="AM21" s="549"/>
      <c r="AN21" s="51"/>
      <c r="AO21" s="51"/>
      <c r="AP21" s="51"/>
      <c r="AQ21" s="51"/>
      <c r="AR21" s="51"/>
      <c r="AS21" s="51"/>
      <c r="AT21" s="51"/>
      <c r="AU21" s="51"/>
      <c r="AV21" s="51"/>
      <c r="AW21" s="51"/>
      <c r="AX21" s="51"/>
      <c r="AY21" s="51"/>
      <c r="AZ21" s="51"/>
      <c r="BA21" s="51"/>
      <c r="BB21" s="51"/>
      <c r="BC21" s="51"/>
      <c r="BD21" s="51"/>
      <c r="BE21" s="51"/>
      <c r="BG21" s="53"/>
      <c r="BI21" s="51"/>
      <c r="BJ21" s="51"/>
      <c r="BK21" s="51"/>
      <c r="BM21" s="54"/>
      <c r="BN21" s="54"/>
      <c r="BO21" s="55"/>
      <c r="BP21" s="54"/>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row>
    <row r="22" spans="1:96" s="52" customFormat="1" ht="34.5" customHeight="1">
      <c r="A22" s="395"/>
      <c r="B22" s="506" t="s">
        <v>213</v>
      </c>
      <c r="C22" s="582" t="s">
        <v>217</v>
      </c>
      <c r="D22" s="585"/>
      <c r="E22" s="507" t="s">
        <v>258</v>
      </c>
      <c r="F22" s="504" t="s">
        <v>325</v>
      </c>
      <c r="G22" s="655">
        <v>1</v>
      </c>
      <c r="H22" s="662"/>
      <c r="I22" s="656">
        <v>816</v>
      </c>
      <c r="J22" s="402" t="s">
        <v>136</v>
      </c>
      <c r="K22" s="402" t="s">
        <v>182</v>
      </c>
      <c r="L22" s="402" t="s">
        <v>137</v>
      </c>
      <c r="M22" s="657">
        <v>400568</v>
      </c>
      <c r="N22" s="914">
        <v>1230421.25</v>
      </c>
      <c r="O22" s="914">
        <f>N22*1.18</f>
        <v>1451897.075</v>
      </c>
      <c r="P22" s="917">
        <f>M22+M23+M24+M25+M26+M27+M28-O22</f>
        <v>80710.925000000047</v>
      </c>
      <c r="Q22" s="334"/>
      <c r="R22" s="290"/>
      <c r="S22" s="373"/>
      <c r="T22" s="373"/>
      <c r="U22" s="370"/>
      <c r="V22" s="370"/>
      <c r="W22" s="374">
        <v>2300</v>
      </c>
      <c r="X22" s="373"/>
      <c r="Y22" s="371"/>
      <c r="Z22" s="280"/>
      <c r="AA22" s="292"/>
      <c r="AB22" s="550"/>
      <c r="AC22" s="299"/>
      <c r="AD22" s="571">
        <v>1</v>
      </c>
      <c r="AE22" s="572"/>
      <c r="AF22" s="277">
        <v>1</v>
      </c>
      <c r="AG22" s="277"/>
      <c r="AH22" s="277"/>
      <c r="AI22" s="277"/>
      <c r="AJ22" s="277"/>
      <c r="AK22" s="277" t="s">
        <v>462</v>
      </c>
      <c r="AL22" s="51"/>
      <c r="AM22" s="51"/>
      <c r="AN22" s="51"/>
      <c r="AO22" s="51"/>
      <c r="AP22" s="51"/>
      <c r="AQ22" s="51"/>
      <c r="AR22" s="51"/>
      <c r="AS22" s="51"/>
      <c r="AT22" s="51"/>
      <c r="AU22" s="51"/>
      <c r="AV22" s="51"/>
      <c r="AW22" s="51"/>
      <c r="AX22" s="51"/>
      <c r="AY22" s="51"/>
      <c r="AZ22" s="51"/>
      <c r="BA22" s="51"/>
      <c r="BB22" s="51"/>
      <c r="BC22" s="51"/>
      <c r="BD22" s="51"/>
      <c r="BE22" s="51"/>
      <c r="BG22" s="53" t="s">
        <v>142</v>
      </c>
      <c r="BI22" s="51"/>
      <c r="BJ22" s="51"/>
      <c r="BK22" s="51"/>
      <c r="BM22" s="54"/>
      <c r="BN22" s="54"/>
      <c r="BO22" s="55"/>
      <c r="BP22" s="54"/>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row>
    <row r="23" spans="1:96" s="52" customFormat="1" ht="34.5" customHeight="1">
      <c r="A23" s="395"/>
      <c r="B23" s="506" t="s">
        <v>213</v>
      </c>
      <c r="C23" s="582" t="s">
        <v>217</v>
      </c>
      <c r="D23" s="585"/>
      <c r="E23" s="507" t="s">
        <v>259</v>
      </c>
      <c r="F23" s="504" t="s">
        <v>326</v>
      </c>
      <c r="G23" s="655">
        <v>1</v>
      </c>
      <c r="H23" s="662"/>
      <c r="I23" s="656">
        <v>423</v>
      </c>
      <c r="J23" s="402" t="s">
        <v>136</v>
      </c>
      <c r="K23" s="402" t="s">
        <v>182</v>
      </c>
      <c r="L23" s="402" t="s">
        <v>137</v>
      </c>
      <c r="M23" s="657">
        <v>174160</v>
      </c>
      <c r="N23" s="914"/>
      <c r="O23" s="914"/>
      <c r="P23" s="917"/>
      <c r="Q23" s="334"/>
      <c r="R23" s="290"/>
      <c r="S23" s="375"/>
      <c r="T23" s="375"/>
      <c r="U23" s="370"/>
      <c r="V23" s="370"/>
      <c r="W23" s="376">
        <v>1000</v>
      </c>
      <c r="X23" s="375"/>
      <c r="Y23" s="371"/>
      <c r="Z23" s="280"/>
      <c r="AA23" s="293"/>
      <c r="AB23" s="296"/>
      <c r="AC23" s="300"/>
      <c r="AD23" s="571">
        <v>1</v>
      </c>
      <c r="AE23" s="572"/>
      <c r="AF23" s="277">
        <v>1</v>
      </c>
      <c r="AG23" s="277"/>
      <c r="AH23" s="277"/>
      <c r="AI23" s="277"/>
      <c r="AJ23" s="277"/>
      <c r="AK23" s="277" t="s">
        <v>462</v>
      </c>
      <c r="AL23" s="51"/>
      <c r="AM23" s="51"/>
      <c r="AN23" s="51"/>
      <c r="AO23" s="51"/>
      <c r="AP23" s="51"/>
      <c r="AQ23" s="51"/>
      <c r="AR23" s="51"/>
      <c r="AS23" s="51"/>
      <c r="AT23" s="51"/>
      <c r="AU23" s="51"/>
      <c r="AV23" s="51"/>
      <c r="AW23" s="51"/>
      <c r="AX23" s="51"/>
      <c r="AY23" s="51"/>
      <c r="AZ23" s="51"/>
      <c r="BA23" s="51"/>
      <c r="BB23" s="51"/>
      <c r="BC23" s="51"/>
      <c r="BD23" s="51"/>
      <c r="BE23" s="51"/>
      <c r="BF23" s="51"/>
      <c r="BG23" s="53" t="s">
        <v>143</v>
      </c>
      <c r="BH23" s="51"/>
      <c r="BI23" s="51"/>
      <c r="BJ23" s="51"/>
      <c r="BK23" s="51"/>
      <c r="BM23" s="54"/>
      <c r="BN23" s="54"/>
      <c r="BO23" s="55"/>
      <c r="BP23" s="54"/>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row>
    <row r="24" spans="1:96" s="52" customFormat="1" ht="34.5" customHeight="1">
      <c r="A24" s="395"/>
      <c r="B24" s="506" t="s">
        <v>213</v>
      </c>
      <c r="C24" s="582" t="s">
        <v>217</v>
      </c>
      <c r="D24" s="585"/>
      <c r="E24" s="507" t="s">
        <v>260</v>
      </c>
      <c r="F24" s="504" t="s">
        <v>327</v>
      </c>
      <c r="G24" s="655">
        <v>1</v>
      </c>
      <c r="H24" s="662"/>
      <c r="I24" s="656">
        <v>438</v>
      </c>
      <c r="J24" s="402" t="s">
        <v>136</v>
      </c>
      <c r="K24" s="402" t="s">
        <v>182</v>
      </c>
      <c r="L24" s="402" t="s">
        <v>137</v>
      </c>
      <c r="M24" s="657">
        <v>261240</v>
      </c>
      <c r="N24" s="914"/>
      <c r="O24" s="914"/>
      <c r="P24" s="917"/>
      <c r="Q24" s="334"/>
      <c r="R24" s="290"/>
      <c r="S24" s="375"/>
      <c r="T24" s="375"/>
      <c r="U24" s="370"/>
      <c r="V24" s="370"/>
      <c r="W24" s="376">
        <v>1500</v>
      </c>
      <c r="X24" s="375"/>
      <c r="Y24" s="371"/>
      <c r="Z24" s="280"/>
      <c r="AA24" s="293"/>
      <c r="AB24" s="296"/>
      <c r="AC24" s="300"/>
      <c r="AD24" s="571">
        <v>1</v>
      </c>
      <c r="AE24" s="572"/>
      <c r="AF24" s="277">
        <v>1</v>
      </c>
      <c r="AG24" s="277"/>
      <c r="AH24" s="277"/>
      <c r="AI24" s="277"/>
      <c r="AJ24" s="277"/>
      <c r="AK24" s="277" t="s">
        <v>462</v>
      </c>
      <c r="AL24" s="957"/>
      <c r="AM24" s="957"/>
      <c r="AN24" s="957"/>
      <c r="AO24" s="51"/>
      <c r="AP24" s="51"/>
      <c r="AQ24" s="51"/>
      <c r="AR24" s="51"/>
      <c r="AS24" s="51"/>
      <c r="AT24" s="51"/>
      <c r="AU24" s="51"/>
      <c r="AV24" s="51"/>
      <c r="AW24" s="51"/>
      <c r="AX24" s="51"/>
      <c r="AY24" s="51"/>
      <c r="AZ24" s="51"/>
      <c r="BA24" s="51"/>
      <c r="BB24" s="51"/>
      <c r="BC24" s="51"/>
      <c r="BD24" s="51"/>
      <c r="BE24" s="51"/>
      <c r="BF24" s="51"/>
      <c r="BG24" s="52" t="s">
        <v>161</v>
      </c>
      <c r="BH24" s="51"/>
      <c r="BI24" s="51"/>
      <c r="BJ24" s="51"/>
      <c r="BK24" s="51"/>
      <c r="BM24" s="54"/>
      <c r="BN24" s="54"/>
      <c r="BO24" s="55"/>
      <c r="BP24" s="54"/>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row>
    <row r="25" spans="1:96" s="52" customFormat="1" ht="34.5" customHeight="1">
      <c r="A25" s="395"/>
      <c r="B25" s="506" t="s">
        <v>213</v>
      </c>
      <c r="C25" s="582" t="s">
        <v>217</v>
      </c>
      <c r="D25" s="585"/>
      <c r="E25" s="507" t="s">
        <v>261</v>
      </c>
      <c r="F25" s="504" t="s">
        <v>328</v>
      </c>
      <c r="G25" s="655">
        <v>1</v>
      </c>
      <c r="H25" s="662"/>
      <c r="I25" s="656">
        <v>734</v>
      </c>
      <c r="J25" s="402" t="s">
        <v>136</v>
      </c>
      <c r="K25" s="402" t="s">
        <v>182</v>
      </c>
      <c r="L25" s="402" t="s">
        <v>137</v>
      </c>
      <c r="M25" s="657">
        <v>174160</v>
      </c>
      <c r="N25" s="914"/>
      <c r="O25" s="914"/>
      <c r="P25" s="917"/>
      <c r="Q25" s="334"/>
      <c r="R25" s="290"/>
      <c r="S25" s="375"/>
      <c r="T25" s="375"/>
      <c r="U25" s="370"/>
      <c r="V25" s="370"/>
      <c r="W25" s="376">
        <v>1000</v>
      </c>
      <c r="X25" s="375"/>
      <c r="Y25" s="371"/>
      <c r="Z25" s="280"/>
      <c r="AA25" s="293"/>
      <c r="AB25" s="296"/>
      <c r="AC25" s="300"/>
      <c r="AD25" s="571">
        <v>1</v>
      </c>
      <c r="AE25" s="572"/>
      <c r="AF25" s="277">
        <v>1</v>
      </c>
      <c r="AG25" s="277"/>
      <c r="AH25" s="277"/>
      <c r="AI25" s="277"/>
      <c r="AJ25" s="277"/>
      <c r="AK25" s="277" t="s">
        <v>462</v>
      </c>
      <c r="AL25" s="957"/>
      <c r="AM25" s="957"/>
      <c r="AN25" s="957"/>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M25" s="54"/>
      <c r="BN25" s="54"/>
      <c r="BO25" s="55"/>
      <c r="BP25" s="54"/>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row>
    <row r="26" spans="1:96" s="52" customFormat="1" ht="34.5" customHeight="1">
      <c r="A26" s="395"/>
      <c r="B26" s="506" t="s">
        <v>213</v>
      </c>
      <c r="C26" s="582" t="s">
        <v>217</v>
      </c>
      <c r="D26" s="585"/>
      <c r="E26" s="507" t="s">
        <v>262</v>
      </c>
      <c r="F26" s="504" t="s">
        <v>329</v>
      </c>
      <c r="G26" s="655">
        <v>1</v>
      </c>
      <c r="H26" s="662"/>
      <c r="I26" s="656">
        <v>801</v>
      </c>
      <c r="J26" s="402" t="s">
        <v>136</v>
      </c>
      <c r="K26" s="402" t="s">
        <v>182</v>
      </c>
      <c r="L26" s="402" t="s">
        <v>137</v>
      </c>
      <c r="M26" s="657">
        <v>174160</v>
      </c>
      <c r="N26" s="914"/>
      <c r="O26" s="914"/>
      <c r="P26" s="917"/>
      <c r="Q26" s="334"/>
      <c r="R26" s="290"/>
      <c r="S26" s="375"/>
      <c r="T26" s="375"/>
      <c r="U26" s="370"/>
      <c r="V26" s="370"/>
      <c r="W26" s="376">
        <v>1000</v>
      </c>
      <c r="X26" s="371"/>
      <c r="Y26" s="371"/>
      <c r="Z26" s="280"/>
      <c r="AA26" s="293"/>
      <c r="AB26" s="296"/>
      <c r="AC26" s="300"/>
      <c r="AD26" s="571">
        <v>1</v>
      </c>
      <c r="AE26" s="572"/>
      <c r="AF26" s="277">
        <v>1</v>
      </c>
      <c r="AG26" s="277"/>
      <c r="AH26" s="277"/>
      <c r="AI26" s="277"/>
      <c r="AJ26" s="277"/>
      <c r="AK26" s="277" t="s">
        <v>462</v>
      </c>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M26" s="54"/>
      <c r="BN26" s="54"/>
      <c r="BO26" s="55"/>
      <c r="BP26" s="54"/>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row>
    <row r="27" spans="1:96" s="52" customFormat="1" ht="34.5" customHeight="1">
      <c r="A27" s="395"/>
      <c r="B27" s="506" t="s">
        <v>213</v>
      </c>
      <c r="C27" s="582" t="s">
        <v>217</v>
      </c>
      <c r="D27" s="585"/>
      <c r="E27" s="507" t="s">
        <v>263</v>
      </c>
      <c r="F27" s="504" t="s">
        <v>330</v>
      </c>
      <c r="G27" s="655">
        <v>1</v>
      </c>
      <c r="H27" s="662"/>
      <c r="I27" s="656">
        <v>76</v>
      </c>
      <c r="J27" s="402" t="s">
        <v>136</v>
      </c>
      <c r="K27" s="402" t="s">
        <v>182</v>
      </c>
      <c r="L27" s="402" t="s">
        <v>137</v>
      </c>
      <c r="M27" s="657">
        <v>174160</v>
      </c>
      <c r="N27" s="914"/>
      <c r="O27" s="914"/>
      <c r="P27" s="917"/>
      <c r="Q27" s="334"/>
      <c r="R27" s="290"/>
      <c r="S27" s="375"/>
      <c r="T27" s="375"/>
      <c r="U27" s="370"/>
      <c r="V27" s="370"/>
      <c r="W27" s="376">
        <v>1000</v>
      </c>
      <c r="X27" s="375"/>
      <c r="Y27" s="371"/>
      <c r="Z27" s="280"/>
      <c r="AA27" s="293"/>
      <c r="AB27" s="348"/>
      <c r="AC27" s="300"/>
      <c r="AD27" s="571">
        <v>1</v>
      </c>
      <c r="AE27" s="572"/>
      <c r="AF27" s="277">
        <v>1</v>
      </c>
      <c r="AG27" s="277"/>
      <c r="AH27" s="277"/>
      <c r="AI27" s="277"/>
      <c r="AJ27" s="277"/>
      <c r="AK27" s="277" t="s">
        <v>462</v>
      </c>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M27" s="54"/>
      <c r="BN27" s="54"/>
      <c r="BO27" s="55"/>
      <c r="BP27" s="54"/>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row>
    <row r="28" spans="1:96" s="52" customFormat="1" ht="34.5" customHeight="1">
      <c r="A28" s="395"/>
      <c r="B28" s="506" t="s">
        <v>213</v>
      </c>
      <c r="C28" s="582" t="s">
        <v>217</v>
      </c>
      <c r="D28" s="585"/>
      <c r="E28" s="507" t="s">
        <v>264</v>
      </c>
      <c r="F28" s="504" t="s">
        <v>331</v>
      </c>
      <c r="G28" s="655">
        <v>1</v>
      </c>
      <c r="H28" s="662"/>
      <c r="I28" s="656">
        <v>511</v>
      </c>
      <c r="J28" s="402" t="s">
        <v>136</v>
      </c>
      <c r="K28" s="402" t="s">
        <v>182</v>
      </c>
      <c r="L28" s="402" t="s">
        <v>137</v>
      </c>
      <c r="M28" s="657">
        <v>174160</v>
      </c>
      <c r="N28" s="914"/>
      <c r="O28" s="914"/>
      <c r="P28" s="917"/>
      <c r="Q28" s="334"/>
      <c r="R28" s="290"/>
      <c r="S28" s="375"/>
      <c r="T28" s="375"/>
      <c r="U28" s="370"/>
      <c r="V28" s="370"/>
      <c r="W28" s="376">
        <v>1000</v>
      </c>
      <c r="X28" s="375"/>
      <c r="Y28" s="371"/>
      <c r="Z28" s="280"/>
      <c r="AA28" s="293"/>
      <c r="AB28" s="348"/>
      <c r="AC28" s="300"/>
      <c r="AD28" s="571">
        <v>1</v>
      </c>
      <c r="AE28" s="572"/>
      <c r="AF28" s="277">
        <v>1</v>
      </c>
      <c r="AG28" s="277"/>
      <c r="AH28" s="277"/>
      <c r="AI28" s="277"/>
      <c r="AJ28" s="277"/>
      <c r="AK28" s="277" t="s">
        <v>462</v>
      </c>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M28" s="54"/>
      <c r="BN28" s="54"/>
      <c r="BO28" s="55"/>
      <c r="BP28" s="54"/>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row>
    <row r="29" spans="1:96" s="52" customFormat="1" ht="34.5" customHeight="1">
      <c r="A29" s="395"/>
      <c r="B29" s="506" t="s">
        <v>213</v>
      </c>
      <c r="C29" s="582" t="s">
        <v>217</v>
      </c>
      <c r="D29" s="585"/>
      <c r="E29" s="507" t="s">
        <v>265</v>
      </c>
      <c r="F29" s="504" t="s">
        <v>332</v>
      </c>
      <c r="G29" s="655">
        <v>1</v>
      </c>
      <c r="H29" s="662"/>
      <c r="I29" s="656">
        <v>758</v>
      </c>
      <c r="J29" s="402" t="s">
        <v>136</v>
      </c>
      <c r="K29" s="402" t="s">
        <v>143</v>
      </c>
      <c r="L29" s="402" t="s">
        <v>137</v>
      </c>
      <c r="M29" s="657">
        <v>290000</v>
      </c>
      <c r="N29" s="914">
        <v>1022268.94</v>
      </c>
      <c r="O29" s="914">
        <f>N29*1.18</f>
        <v>1206277.3491999998</v>
      </c>
      <c r="P29" s="917">
        <f>M29+M30+M31-O29</f>
        <v>27722.650800000178</v>
      </c>
      <c r="Q29" s="334"/>
      <c r="R29" s="290"/>
      <c r="S29" s="375"/>
      <c r="T29" s="375"/>
      <c r="U29" s="370"/>
      <c r="V29" s="370"/>
      <c r="W29" s="376"/>
      <c r="X29" s="375"/>
      <c r="Y29" s="371"/>
      <c r="Z29" s="280"/>
      <c r="AA29" s="293"/>
      <c r="AB29" s="296"/>
      <c r="AC29" s="300">
        <v>1</v>
      </c>
      <c r="AD29" s="571">
        <v>1</v>
      </c>
      <c r="AE29" s="572"/>
      <c r="AF29" s="277">
        <v>1</v>
      </c>
      <c r="AG29" s="277"/>
      <c r="AH29" s="277"/>
      <c r="AI29" s="277"/>
      <c r="AJ29" s="277"/>
      <c r="AK29" s="277" t="s">
        <v>476</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M29" s="54"/>
      <c r="BN29" s="54"/>
      <c r="BO29" s="55"/>
      <c r="BP29" s="54"/>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row>
    <row r="30" spans="1:96" s="52" customFormat="1" ht="34.5" customHeight="1">
      <c r="A30" s="395"/>
      <c r="B30" s="506" t="s">
        <v>213</v>
      </c>
      <c r="C30" s="582" t="s">
        <v>217</v>
      </c>
      <c r="D30" s="585"/>
      <c r="E30" s="507" t="s">
        <v>266</v>
      </c>
      <c r="F30" s="504" t="s">
        <v>333</v>
      </c>
      <c r="G30" s="655">
        <v>1</v>
      </c>
      <c r="H30" s="662"/>
      <c r="I30" s="656">
        <v>236</v>
      </c>
      <c r="J30" s="402" t="s">
        <v>136</v>
      </c>
      <c r="K30" s="402" t="s">
        <v>143</v>
      </c>
      <c r="L30" s="402" t="s">
        <v>137</v>
      </c>
      <c r="M30" s="657">
        <v>472000</v>
      </c>
      <c r="N30" s="914"/>
      <c r="O30" s="914"/>
      <c r="P30" s="917"/>
      <c r="Q30" s="334"/>
      <c r="R30" s="290"/>
      <c r="S30" s="375"/>
      <c r="T30" s="375"/>
      <c r="U30" s="370"/>
      <c r="V30" s="370"/>
      <c r="W30" s="376"/>
      <c r="X30" s="375"/>
      <c r="Y30" s="371"/>
      <c r="Z30" s="280"/>
      <c r="AA30" s="293"/>
      <c r="AB30" s="296"/>
      <c r="AC30" s="300">
        <v>1</v>
      </c>
      <c r="AD30" s="571">
        <v>1</v>
      </c>
      <c r="AE30" s="572"/>
      <c r="AF30" s="277">
        <v>1</v>
      </c>
      <c r="AG30" s="277"/>
      <c r="AH30" s="277"/>
      <c r="AI30" s="277"/>
      <c r="AJ30" s="277"/>
      <c r="AK30" s="277" t="s">
        <v>476</v>
      </c>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M30" s="54"/>
      <c r="BN30" s="54"/>
      <c r="BO30" s="55"/>
      <c r="BP30" s="54"/>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row>
    <row r="31" spans="1:96" s="52" customFormat="1" ht="34.5" customHeight="1" thickBot="1">
      <c r="A31" s="395"/>
      <c r="B31" s="506" t="s">
        <v>213</v>
      </c>
      <c r="C31" s="582" t="s">
        <v>217</v>
      </c>
      <c r="D31" s="585"/>
      <c r="E31" s="507" t="s">
        <v>267</v>
      </c>
      <c r="F31" s="504" t="s">
        <v>334</v>
      </c>
      <c r="G31" s="655">
        <v>1</v>
      </c>
      <c r="H31" s="662"/>
      <c r="I31" s="656">
        <v>590</v>
      </c>
      <c r="J31" s="402" t="s">
        <v>136</v>
      </c>
      <c r="K31" s="402" t="s">
        <v>143</v>
      </c>
      <c r="L31" s="402" t="s">
        <v>137</v>
      </c>
      <c r="M31" s="657">
        <v>472000</v>
      </c>
      <c r="N31" s="914"/>
      <c r="O31" s="914"/>
      <c r="P31" s="917"/>
      <c r="Q31" s="334"/>
      <c r="R31" s="290"/>
      <c r="S31" s="375"/>
      <c r="T31" s="375"/>
      <c r="U31" s="488"/>
      <c r="V31" s="370"/>
      <c r="W31" s="376"/>
      <c r="X31" s="375"/>
      <c r="Y31" s="371"/>
      <c r="Z31" s="280"/>
      <c r="AA31" s="293"/>
      <c r="AB31" s="296"/>
      <c r="AC31" s="300">
        <v>1</v>
      </c>
      <c r="AD31" s="571">
        <v>1</v>
      </c>
      <c r="AE31" s="572"/>
      <c r="AF31" s="277">
        <v>1</v>
      </c>
      <c r="AG31" s="277"/>
      <c r="AH31" s="277"/>
      <c r="AI31" s="277"/>
      <c r="AJ31" s="277"/>
      <c r="AK31" s="277" t="s">
        <v>476</v>
      </c>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M31" s="54"/>
      <c r="BN31" s="54"/>
      <c r="BO31" s="55"/>
      <c r="BP31" s="54"/>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row>
    <row r="32" spans="1:96" s="52" customFormat="1" ht="34.5" customHeight="1" thickBot="1">
      <c r="A32" s="395"/>
      <c r="B32" s="506" t="s">
        <v>213</v>
      </c>
      <c r="C32" s="582" t="s">
        <v>217</v>
      </c>
      <c r="D32" s="585"/>
      <c r="E32" s="507" t="s">
        <v>268</v>
      </c>
      <c r="F32" s="504" t="s">
        <v>335</v>
      </c>
      <c r="G32" s="655">
        <v>1</v>
      </c>
      <c r="H32" s="662"/>
      <c r="I32" s="656">
        <v>560</v>
      </c>
      <c r="J32" s="402" t="s">
        <v>136</v>
      </c>
      <c r="K32" s="402" t="s">
        <v>164</v>
      </c>
      <c r="L32" s="402" t="s">
        <v>137</v>
      </c>
      <c r="M32" s="657">
        <v>65000</v>
      </c>
      <c r="N32" s="636">
        <v>54900</v>
      </c>
      <c r="O32" s="636">
        <f>64782</f>
        <v>64782</v>
      </c>
      <c r="P32" s="586">
        <f>M32-O32</f>
        <v>218</v>
      </c>
      <c r="Q32" s="334"/>
      <c r="R32" s="290"/>
      <c r="S32" s="375"/>
      <c r="T32" s="485"/>
      <c r="U32" s="544">
        <v>0.3</v>
      </c>
      <c r="V32" s="487"/>
      <c r="W32" s="376"/>
      <c r="X32" s="375"/>
      <c r="Y32" s="371"/>
      <c r="Z32" s="280"/>
      <c r="AA32" s="293"/>
      <c r="AB32" s="296"/>
      <c r="AC32" s="300"/>
      <c r="AD32" s="571">
        <v>1</v>
      </c>
      <c r="AE32" s="572"/>
      <c r="AF32" s="399">
        <v>1</v>
      </c>
      <c r="AG32" s="277"/>
      <c r="AH32" s="277"/>
      <c r="AI32" s="277"/>
      <c r="AJ32" s="277"/>
      <c r="AK32" s="277" t="s">
        <v>462</v>
      </c>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M32" s="54"/>
      <c r="BN32" s="54"/>
      <c r="BO32" s="55"/>
      <c r="BP32" s="54"/>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row>
    <row r="33" spans="1:96" s="52" customFormat="1" ht="34.5" customHeight="1">
      <c r="A33" s="395"/>
      <c r="B33" s="506" t="s">
        <v>213</v>
      </c>
      <c r="C33" s="582" t="s">
        <v>217</v>
      </c>
      <c r="D33" s="585"/>
      <c r="E33" s="507" t="s">
        <v>389</v>
      </c>
      <c r="F33" s="504" t="s">
        <v>325</v>
      </c>
      <c r="G33" s="655">
        <v>1</v>
      </c>
      <c r="H33" s="662"/>
      <c r="I33" s="656">
        <v>816</v>
      </c>
      <c r="J33" s="402" t="s">
        <v>136</v>
      </c>
      <c r="K33" s="402" t="s">
        <v>182</v>
      </c>
      <c r="L33" s="402" t="s">
        <v>137</v>
      </c>
      <c r="M33" s="657">
        <v>440000</v>
      </c>
      <c r="N33" s="914">
        <v>2025000</v>
      </c>
      <c r="O33" s="914">
        <f>N33*1.18</f>
        <v>2389500</v>
      </c>
      <c r="P33" s="917">
        <f>M33+M34+M35+M36+M37+M38+M39-O33</f>
        <v>30500</v>
      </c>
      <c r="Q33" s="334"/>
      <c r="R33" s="290"/>
      <c r="S33" s="375"/>
      <c r="T33" s="375"/>
      <c r="U33" s="370"/>
      <c r="V33" s="370"/>
      <c r="W33" s="376"/>
      <c r="X33" s="375"/>
      <c r="Y33" s="371"/>
      <c r="Z33" s="280"/>
      <c r="AA33" s="293"/>
      <c r="AB33" s="296"/>
      <c r="AC33" s="300"/>
      <c r="AD33" s="571">
        <v>1</v>
      </c>
      <c r="AE33" s="572"/>
      <c r="AF33" s="277">
        <v>1</v>
      </c>
      <c r="AG33" s="277"/>
      <c r="AH33" s="277"/>
      <c r="AI33" s="277"/>
      <c r="AJ33" s="277"/>
      <c r="AK33" s="277" t="s">
        <v>476</v>
      </c>
      <c r="AL33" s="916" t="s">
        <v>387</v>
      </c>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M33" s="54"/>
      <c r="BN33" s="54"/>
      <c r="BO33" s="55"/>
      <c r="BP33" s="54"/>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row>
    <row r="34" spans="1:96" s="52" customFormat="1" ht="34.5" customHeight="1">
      <c r="A34" s="395"/>
      <c r="B34" s="506" t="s">
        <v>213</v>
      </c>
      <c r="C34" s="582" t="s">
        <v>217</v>
      </c>
      <c r="D34" s="585"/>
      <c r="E34" s="507" t="s">
        <v>390</v>
      </c>
      <c r="F34" s="504" t="s">
        <v>326</v>
      </c>
      <c r="G34" s="655">
        <v>1</v>
      </c>
      <c r="H34" s="662"/>
      <c r="I34" s="656">
        <v>423</v>
      </c>
      <c r="J34" s="402" t="s">
        <v>136</v>
      </c>
      <c r="K34" s="402" t="s">
        <v>182</v>
      </c>
      <c r="L34" s="402" t="s">
        <v>137</v>
      </c>
      <c r="M34" s="657">
        <v>330000</v>
      </c>
      <c r="N34" s="914"/>
      <c r="O34" s="914"/>
      <c r="P34" s="917"/>
      <c r="Q34" s="334"/>
      <c r="R34" s="290"/>
      <c r="S34" s="375"/>
      <c r="T34" s="375"/>
      <c r="U34" s="370"/>
      <c r="V34" s="370"/>
      <c r="W34" s="376"/>
      <c r="X34" s="375"/>
      <c r="Y34" s="371"/>
      <c r="Z34" s="280"/>
      <c r="AA34" s="293"/>
      <c r="AB34" s="296"/>
      <c r="AC34" s="300"/>
      <c r="AD34" s="571">
        <v>1</v>
      </c>
      <c r="AE34" s="572"/>
      <c r="AF34" s="277">
        <v>1</v>
      </c>
      <c r="AG34" s="277"/>
      <c r="AH34" s="277"/>
      <c r="AI34" s="277"/>
      <c r="AJ34" s="277"/>
      <c r="AK34" s="277" t="s">
        <v>476</v>
      </c>
      <c r="AL34" s="956"/>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M34" s="54"/>
      <c r="BN34" s="54"/>
      <c r="BO34" s="55"/>
      <c r="BP34" s="54"/>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row>
    <row r="35" spans="1:96" s="52" customFormat="1" ht="34.5" customHeight="1">
      <c r="A35" s="395"/>
      <c r="B35" s="506" t="s">
        <v>213</v>
      </c>
      <c r="C35" s="582" t="s">
        <v>217</v>
      </c>
      <c r="D35" s="585"/>
      <c r="E35" s="507" t="s">
        <v>391</v>
      </c>
      <c r="F35" s="504" t="s">
        <v>327</v>
      </c>
      <c r="G35" s="655">
        <v>1</v>
      </c>
      <c r="H35" s="662"/>
      <c r="I35" s="656">
        <v>438</v>
      </c>
      <c r="J35" s="402" t="s">
        <v>136</v>
      </c>
      <c r="K35" s="402" t="s">
        <v>182</v>
      </c>
      <c r="L35" s="402" t="s">
        <v>137</v>
      </c>
      <c r="M35" s="657">
        <v>330000</v>
      </c>
      <c r="N35" s="914"/>
      <c r="O35" s="914"/>
      <c r="P35" s="917"/>
      <c r="Q35" s="334"/>
      <c r="R35" s="290"/>
      <c r="S35" s="375"/>
      <c r="T35" s="375"/>
      <c r="U35" s="370"/>
      <c r="V35" s="370"/>
      <c r="W35" s="376"/>
      <c r="X35" s="375"/>
      <c r="Y35" s="371"/>
      <c r="Z35" s="280"/>
      <c r="AA35" s="293"/>
      <c r="AB35" s="296"/>
      <c r="AC35" s="300"/>
      <c r="AD35" s="571">
        <v>1</v>
      </c>
      <c r="AE35" s="572"/>
      <c r="AF35" s="277">
        <v>1</v>
      </c>
      <c r="AG35" s="277"/>
      <c r="AH35" s="277"/>
      <c r="AI35" s="277"/>
      <c r="AJ35" s="277"/>
      <c r="AK35" s="277" t="s">
        <v>476</v>
      </c>
      <c r="AL35" s="956"/>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M35" s="54"/>
      <c r="BN35" s="54"/>
      <c r="BO35" s="55"/>
      <c r="BP35" s="54"/>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row>
    <row r="36" spans="1:96" s="52" customFormat="1" ht="34.5" customHeight="1">
      <c r="A36" s="395"/>
      <c r="B36" s="506" t="s">
        <v>213</v>
      </c>
      <c r="C36" s="582" t="s">
        <v>217</v>
      </c>
      <c r="D36" s="585"/>
      <c r="E36" s="507" t="s">
        <v>392</v>
      </c>
      <c r="F36" s="504" t="s">
        <v>328</v>
      </c>
      <c r="G36" s="655">
        <v>1</v>
      </c>
      <c r="H36" s="662"/>
      <c r="I36" s="656">
        <v>734</v>
      </c>
      <c r="J36" s="402" t="s">
        <v>136</v>
      </c>
      <c r="K36" s="402" t="s">
        <v>182</v>
      </c>
      <c r="L36" s="402" t="s">
        <v>137</v>
      </c>
      <c r="M36" s="657">
        <v>330000</v>
      </c>
      <c r="N36" s="914"/>
      <c r="O36" s="914"/>
      <c r="P36" s="917"/>
      <c r="Q36" s="334"/>
      <c r="R36" s="290"/>
      <c r="S36" s="375"/>
      <c r="T36" s="375"/>
      <c r="U36" s="370"/>
      <c r="V36" s="370"/>
      <c r="W36" s="376"/>
      <c r="X36" s="375"/>
      <c r="Y36" s="371"/>
      <c r="Z36" s="280"/>
      <c r="AA36" s="293"/>
      <c r="AB36" s="296"/>
      <c r="AC36" s="300"/>
      <c r="AD36" s="571">
        <v>1</v>
      </c>
      <c r="AE36" s="572"/>
      <c r="AF36" s="277">
        <v>1</v>
      </c>
      <c r="AG36" s="277"/>
      <c r="AH36" s="277"/>
      <c r="AI36" s="277"/>
      <c r="AJ36" s="277"/>
      <c r="AK36" s="277" t="s">
        <v>476</v>
      </c>
      <c r="AL36" s="956"/>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M36" s="54"/>
      <c r="BN36" s="54"/>
      <c r="BO36" s="55"/>
      <c r="BP36" s="54"/>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row>
    <row r="37" spans="1:96" s="52" customFormat="1" ht="34.5" customHeight="1">
      <c r="A37" s="395"/>
      <c r="B37" s="506" t="s">
        <v>213</v>
      </c>
      <c r="C37" s="582" t="s">
        <v>217</v>
      </c>
      <c r="D37" s="585"/>
      <c r="E37" s="507" t="s">
        <v>393</v>
      </c>
      <c r="F37" s="504" t="s">
        <v>329</v>
      </c>
      <c r="G37" s="655">
        <v>1</v>
      </c>
      <c r="H37" s="662"/>
      <c r="I37" s="656">
        <v>801</v>
      </c>
      <c r="J37" s="402" t="s">
        <v>136</v>
      </c>
      <c r="K37" s="402" t="s">
        <v>182</v>
      </c>
      <c r="L37" s="402" t="s">
        <v>137</v>
      </c>
      <c r="M37" s="657">
        <v>330000</v>
      </c>
      <c r="N37" s="914"/>
      <c r="O37" s="914"/>
      <c r="P37" s="917"/>
      <c r="Q37" s="334"/>
      <c r="R37" s="290"/>
      <c r="S37" s="375"/>
      <c r="T37" s="375"/>
      <c r="U37" s="370"/>
      <c r="V37" s="370"/>
      <c r="W37" s="376"/>
      <c r="X37" s="375"/>
      <c r="Y37" s="371"/>
      <c r="Z37" s="280"/>
      <c r="AA37" s="293"/>
      <c r="AB37" s="296"/>
      <c r="AC37" s="300"/>
      <c r="AD37" s="571">
        <v>1</v>
      </c>
      <c r="AE37" s="572"/>
      <c r="AF37" s="277">
        <v>1</v>
      </c>
      <c r="AG37" s="277"/>
      <c r="AH37" s="277"/>
      <c r="AI37" s="277"/>
      <c r="AJ37" s="277"/>
      <c r="AK37" s="277" t="s">
        <v>476</v>
      </c>
      <c r="AL37" s="956"/>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M37" s="54"/>
      <c r="BN37" s="54"/>
      <c r="BO37" s="55"/>
      <c r="BP37" s="54"/>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row>
    <row r="38" spans="1:96" s="52" customFormat="1" ht="34.5" customHeight="1">
      <c r="A38" s="395"/>
      <c r="B38" s="506" t="s">
        <v>213</v>
      </c>
      <c r="C38" s="582" t="s">
        <v>217</v>
      </c>
      <c r="D38" s="585"/>
      <c r="E38" s="507" t="s">
        <v>394</v>
      </c>
      <c r="F38" s="504" t="s">
        <v>330</v>
      </c>
      <c r="G38" s="655">
        <v>1</v>
      </c>
      <c r="H38" s="662"/>
      <c r="I38" s="656">
        <v>76</v>
      </c>
      <c r="J38" s="402" t="s">
        <v>136</v>
      </c>
      <c r="K38" s="402" t="s">
        <v>182</v>
      </c>
      <c r="L38" s="402" t="s">
        <v>137</v>
      </c>
      <c r="M38" s="657">
        <v>330000</v>
      </c>
      <c r="N38" s="914"/>
      <c r="O38" s="914"/>
      <c r="P38" s="917"/>
      <c r="Q38" s="334"/>
      <c r="R38" s="290"/>
      <c r="S38" s="375"/>
      <c r="T38" s="375"/>
      <c r="U38" s="370"/>
      <c r="V38" s="370"/>
      <c r="W38" s="376"/>
      <c r="X38" s="375"/>
      <c r="Y38" s="371"/>
      <c r="Z38" s="280"/>
      <c r="AA38" s="293"/>
      <c r="AB38" s="296"/>
      <c r="AC38" s="300"/>
      <c r="AD38" s="571">
        <v>1</v>
      </c>
      <c r="AE38" s="572"/>
      <c r="AF38" s="277">
        <v>1</v>
      </c>
      <c r="AG38" s="277"/>
      <c r="AH38" s="277"/>
      <c r="AI38" s="277"/>
      <c r="AJ38" s="277"/>
      <c r="AK38" s="277" t="s">
        <v>476</v>
      </c>
      <c r="AL38" s="956"/>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M38" s="54"/>
      <c r="BN38" s="54"/>
      <c r="BO38" s="55"/>
      <c r="BP38" s="54"/>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row>
    <row r="39" spans="1:96" s="52" customFormat="1" ht="34.5" customHeight="1">
      <c r="A39" s="395"/>
      <c r="B39" s="506" t="s">
        <v>213</v>
      </c>
      <c r="C39" s="582" t="s">
        <v>217</v>
      </c>
      <c r="D39" s="585"/>
      <c r="E39" s="507" t="s">
        <v>395</v>
      </c>
      <c r="F39" s="504" t="s">
        <v>331</v>
      </c>
      <c r="G39" s="655">
        <v>1</v>
      </c>
      <c r="H39" s="662"/>
      <c r="I39" s="656">
        <v>511</v>
      </c>
      <c r="J39" s="402" t="s">
        <v>136</v>
      </c>
      <c r="K39" s="402" t="s">
        <v>182</v>
      </c>
      <c r="L39" s="402" t="s">
        <v>137</v>
      </c>
      <c r="M39" s="657">
        <v>330000</v>
      </c>
      <c r="N39" s="914"/>
      <c r="O39" s="914"/>
      <c r="P39" s="917"/>
      <c r="Q39" s="334"/>
      <c r="R39" s="290"/>
      <c r="S39" s="375"/>
      <c r="T39" s="375"/>
      <c r="U39" s="370"/>
      <c r="V39" s="370"/>
      <c r="W39" s="376"/>
      <c r="X39" s="375"/>
      <c r="Y39" s="371"/>
      <c r="Z39" s="280"/>
      <c r="AA39" s="293"/>
      <c r="AB39" s="296"/>
      <c r="AC39" s="300"/>
      <c r="AD39" s="571">
        <v>1</v>
      </c>
      <c r="AE39" s="572"/>
      <c r="AF39" s="277">
        <v>1</v>
      </c>
      <c r="AG39" s="277"/>
      <c r="AH39" s="277"/>
      <c r="AI39" s="277"/>
      <c r="AJ39" s="277"/>
      <c r="AK39" s="277" t="s">
        <v>476</v>
      </c>
      <c r="AL39" s="956"/>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M39" s="54"/>
      <c r="BN39" s="54"/>
      <c r="BO39" s="55"/>
      <c r="BP39" s="54"/>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row>
    <row r="40" spans="1:96" s="52" customFormat="1" ht="34.5" customHeight="1" thickBot="1">
      <c r="A40" s="395"/>
      <c r="B40" s="506" t="s">
        <v>213</v>
      </c>
      <c r="C40" s="582" t="s">
        <v>217</v>
      </c>
      <c r="D40" s="585"/>
      <c r="E40" s="507" t="s">
        <v>465</v>
      </c>
      <c r="F40" s="504" t="s">
        <v>396</v>
      </c>
      <c r="G40" s="655">
        <v>1</v>
      </c>
      <c r="H40" s="662"/>
      <c r="I40" s="656">
        <v>802</v>
      </c>
      <c r="J40" s="402" t="s">
        <v>136</v>
      </c>
      <c r="K40" s="402" t="s">
        <v>143</v>
      </c>
      <c r="L40" s="402" t="s">
        <v>137</v>
      </c>
      <c r="M40" s="657">
        <v>300000</v>
      </c>
      <c r="N40" s="636"/>
      <c r="O40" s="636"/>
      <c r="P40" s="586">
        <f t="shared" ref="P40:P50" si="1">M40-O40</f>
        <v>300000</v>
      </c>
      <c r="Q40" s="334"/>
      <c r="R40" s="290"/>
      <c r="S40" s="375"/>
      <c r="T40" s="543"/>
      <c r="U40" s="370"/>
      <c r="V40" s="370"/>
      <c r="W40" s="376"/>
      <c r="X40" s="375"/>
      <c r="Y40" s="371"/>
      <c r="Z40" s="280"/>
      <c r="AA40" s="293"/>
      <c r="AB40" s="296"/>
      <c r="AC40" s="300"/>
      <c r="AD40" s="571"/>
      <c r="AE40" s="572"/>
      <c r="AF40" s="399"/>
      <c r="AG40" s="277"/>
      <c r="AH40" s="277">
        <v>1</v>
      </c>
      <c r="AI40" s="277"/>
      <c r="AJ40" s="277"/>
      <c r="AK40" s="277" t="s">
        <v>397</v>
      </c>
      <c r="AL40" s="956"/>
      <c r="AM40" s="621" t="s">
        <v>466</v>
      </c>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M40" s="54"/>
      <c r="BN40" s="54"/>
      <c r="BO40" s="55"/>
      <c r="BP40" s="54"/>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row>
    <row r="41" spans="1:96" s="52" customFormat="1" ht="45" customHeight="1">
      <c r="A41" s="395"/>
      <c r="B41" s="506" t="s">
        <v>213</v>
      </c>
      <c r="C41" s="582" t="s">
        <v>208</v>
      </c>
      <c r="D41" s="585"/>
      <c r="E41" s="508" t="s">
        <v>269</v>
      </c>
      <c r="F41" s="505" t="s">
        <v>358</v>
      </c>
      <c r="G41" s="655">
        <v>3</v>
      </c>
      <c r="H41" s="662">
        <v>3</v>
      </c>
      <c r="I41" s="656">
        <v>2837</v>
      </c>
      <c r="J41" s="402" t="s">
        <v>136</v>
      </c>
      <c r="K41" s="402" t="s">
        <v>114</v>
      </c>
      <c r="L41" s="402" t="s">
        <v>137</v>
      </c>
      <c r="M41" s="657">
        <v>1042371.95</v>
      </c>
      <c r="N41" s="657">
        <v>883366.06</v>
      </c>
      <c r="O41" s="657">
        <f t="shared" ref="O41:O45" si="2">N41*1.18</f>
        <v>1042371.9508</v>
      </c>
      <c r="P41" s="586">
        <f t="shared" si="1"/>
        <v>-8.0000003799796104E-4</v>
      </c>
      <c r="Q41" s="334"/>
      <c r="R41" s="290"/>
      <c r="S41" s="485"/>
      <c r="T41" s="546">
        <v>4.2</v>
      </c>
      <c r="U41" s="542"/>
      <c r="V41" s="370"/>
      <c r="W41" s="376"/>
      <c r="X41" s="375"/>
      <c r="Y41" s="371"/>
      <c r="Z41" s="280"/>
      <c r="AA41" s="293"/>
      <c r="AB41" s="296"/>
      <c r="AC41" s="300"/>
      <c r="AD41" s="571">
        <v>1</v>
      </c>
      <c r="AE41" s="572"/>
      <c r="AF41" s="399">
        <v>1</v>
      </c>
      <c r="AG41" s="277"/>
      <c r="AH41" s="277"/>
      <c r="AI41" s="277"/>
      <c r="AJ41" s="277"/>
      <c r="AK41" s="277" t="s">
        <v>476</v>
      </c>
      <c r="AL41" s="51"/>
      <c r="AM41" s="959" t="s">
        <v>482</v>
      </c>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M41" s="54"/>
      <c r="BN41" s="54"/>
      <c r="BO41" s="55"/>
      <c r="BP41" s="54"/>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row>
    <row r="42" spans="1:96" s="52" customFormat="1" ht="45" customHeight="1" thickBot="1">
      <c r="A42" s="395"/>
      <c r="B42" s="506" t="s">
        <v>213</v>
      </c>
      <c r="C42" s="582" t="s">
        <v>208</v>
      </c>
      <c r="D42" s="585"/>
      <c r="E42" s="508" t="s">
        <v>270</v>
      </c>
      <c r="F42" s="505" t="s">
        <v>357</v>
      </c>
      <c r="G42" s="655">
        <v>4</v>
      </c>
      <c r="H42" s="663"/>
      <c r="I42" s="656">
        <v>3893</v>
      </c>
      <c r="J42" s="402" t="s">
        <v>136</v>
      </c>
      <c r="K42" s="402" t="s">
        <v>114</v>
      </c>
      <c r="L42" s="402" t="s">
        <v>137</v>
      </c>
      <c r="M42" s="637">
        <v>295000</v>
      </c>
      <c r="N42" s="637">
        <v>250000</v>
      </c>
      <c r="O42" s="637">
        <f t="shared" si="2"/>
        <v>295000</v>
      </c>
      <c r="P42" s="586">
        <f t="shared" si="1"/>
        <v>0</v>
      </c>
      <c r="Q42" s="334"/>
      <c r="R42" s="290"/>
      <c r="S42" s="485"/>
      <c r="T42" s="499">
        <v>10</v>
      </c>
      <c r="U42" s="542"/>
      <c r="V42" s="370"/>
      <c r="W42" s="376"/>
      <c r="X42" s="375"/>
      <c r="Y42" s="371"/>
      <c r="Z42" s="280"/>
      <c r="AA42" s="293"/>
      <c r="AB42" s="296"/>
      <c r="AC42" s="300"/>
      <c r="AD42" s="571">
        <v>1</v>
      </c>
      <c r="AE42" s="572"/>
      <c r="AF42" s="399">
        <v>1</v>
      </c>
      <c r="AG42" s="277"/>
      <c r="AH42" s="277"/>
      <c r="AI42" s="277"/>
      <c r="AJ42" s="277"/>
      <c r="AK42" s="277" t="s">
        <v>472</v>
      </c>
      <c r="AL42" s="51"/>
      <c r="AM42" s="923"/>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M42" s="54"/>
      <c r="BN42" s="54"/>
      <c r="BO42" s="55"/>
      <c r="BP42" s="54"/>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row>
    <row r="43" spans="1:96" s="52" customFormat="1" ht="45" customHeight="1">
      <c r="A43" s="395"/>
      <c r="B43" s="506" t="s">
        <v>213</v>
      </c>
      <c r="C43" s="582" t="s">
        <v>208</v>
      </c>
      <c r="D43" s="585"/>
      <c r="E43" s="507" t="s">
        <v>398</v>
      </c>
      <c r="F43" s="505" t="s">
        <v>401</v>
      </c>
      <c r="G43" s="655">
        <v>2</v>
      </c>
      <c r="H43" s="663"/>
      <c r="I43" s="656">
        <v>1224</v>
      </c>
      <c r="J43" s="402" t="s">
        <v>136</v>
      </c>
      <c r="K43" s="402" t="s">
        <v>114</v>
      </c>
      <c r="L43" s="402" t="s">
        <v>137</v>
      </c>
      <c r="M43" s="637">
        <v>743400</v>
      </c>
      <c r="N43" s="637">
        <v>630000</v>
      </c>
      <c r="O43" s="637">
        <f t="shared" si="2"/>
        <v>743400</v>
      </c>
      <c r="P43" s="586">
        <f t="shared" si="1"/>
        <v>0</v>
      </c>
      <c r="Q43" s="334"/>
      <c r="R43" s="290"/>
      <c r="S43" s="485"/>
      <c r="T43" s="546">
        <v>1.5</v>
      </c>
      <c r="U43" s="542"/>
      <c r="V43" s="370"/>
      <c r="W43" s="376"/>
      <c r="X43" s="375"/>
      <c r="Y43" s="371"/>
      <c r="Z43" s="280"/>
      <c r="AA43" s="293"/>
      <c r="AB43" s="296"/>
      <c r="AC43" s="300"/>
      <c r="AD43" s="571">
        <v>1</v>
      </c>
      <c r="AE43" s="572"/>
      <c r="AF43" s="399">
        <v>1</v>
      </c>
      <c r="AG43" s="277"/>
      <c r="AH43" s="277"/>
      <c r="AI43" s="277"/>
      <c r="AJ43" s="277"/>
      <c r="AK43" s="277" t="s">
        <v>462</v>
      </c>
      <c r="AL43" s="916" t="s">
        <v>387</v>
      </c>
      <c r="AM43" s="923"/>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M43" s="54"/>
      <c r="BN43" s="54"/>
      <c r="BO43" s="55"/>
      <c r="BP43" s="54"/>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row>
    <row r="44" spans="1:96" s="52" customFormat="1" ht="45" customHeight="1" thickBot="1">
      <c r="A44" s="395"/>
      <c r="B44" s="506" t="s">
        <v>213</v>
      </c>
      <c r="C44" s="582" t="s">
        <v>208</v>
      </c>
      <c r="D44" s="585"/>
      <c r="E44" s="507" t="s">
        <v>399</v>
      </c>
      <c r="F44" s="505" t="s">
        <v>402</v>
      </c>
      <c r="G44" s="655">
        <v>1</v>
      </c>
      <c r="H44" s="663">
        <v>1</v>
      </c>
      <c r="I44" s="656">
        <v>418</v>
      </c>
      <c r="J44" s="402" t="s">
        <v>136</v>
      </c>
      <c r="K44" s="402" t="s">
        <v>114</v>
      </c>
      <c r="L44" s="402" t="s">
        <v>137</v>
      </c>
      <c r="M44" s="637">
        <v>354000</v>
      </c>
      <c r="N44" s="637">
        <v>300000</v>
      </c>
      <c r="O44" s="637">
        <f t="shared" si="2"/>
        <v>354000</v>
      </c>
      <c r="P44" s="586">
        <f t="shared" si="1"/>
        <v>0</v>
      </c>
      <c r="Q44" s="334"/>
      <c r="R44" s="290"/>
      <c r="S44" s="485"/>
      <c r="T44" s="499">
        <v>1.5</v>
      </c>
      <c r="U44" s="542"/>
      <c r="V44" s="370"/>
      <c r="W44" s="376"/>
      <c r="X44" s="375"/>
      <c r="Y44" s="371"/>
      <c r="Z44" s="280"/>
      <c r="AA44" s="293"/>
      <c r="AB44" s="296"/>
      <c r="AC44" s="300"/>
      <c r="AD44" s="571">
        <v>1</v>
      </c>
      <c r="AE44" s="572"/>
      <c r="AF44" s="399">
        <v>1</v>
      </c>
      <c r="AG44" s="277"/>
      <c r="AH44" s="277"/>
      <c r="AI44" s="277"/>
      <c r="AJ44" s="277"/>
      <c r="AK44" s="277" t="s">
        <v>462</v>
      </c>
      <c r="AL44" s="916"/>
      <c r="AM44" s="923"/>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M44" s="54"/>
      <c r="BN44" s="54"/>
      <c r="BO44" s="55"/>
      <c r="BP44" s="54"/>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row>
    <row r="45" spans="1:96" s="52" customFormat="1" ht="45" customHeight="1">
      <c r="A45" s="395"/>
      <c r="B45" s="506" t="s">
        <v>213</v>
      </c>
      <c r="C45" s="582" t="s">
        <v>208</v>
      </c>
      <c r="D45" s="585"/>
      <c r="E45" s="507" t="s">
        <v>400</v>
      </c>
      <c r="F45" s="505" t="s">
        <v>403</v>
      </c>
      <c r="G45" s="655">
        <v>1</v>
      </c>
      <c r="H45" s="663">
        <v>1</v>
      </c>
      <c r="I45" s="656">
        <v>6090</v>
      </c>
      <c r="J45" s="402" t="s">
        <v>136</v>
      </c>
      <c r="K45" s="402" t="s">
        <v>182</v>
      </c>
      <c r="L45" s="402" t="s">
        <v>137</v>
      </c>
      <c r="M45" s="637">
        <v>637200</v>
      </c>
      <c r="N45" s="637">
        <v>540000</v>
      </c>
      <c r="O45" s="637">
        <f t="shared" si="2"/>
        <v>637200</v>
      </c>
      <c r="P45" s="586">
        <f t="shared" si="1"/>
        <v>0</v>
      </c>
      <c r="Q45" s="334"/>
      <c r="R45" s="290"/>
      <c r="S45" s="375"/>
      <c r="T45" s="495"/>
      <c r="U45" s="675"/>
      <c r="V45" s="676"/>
      <c r="W45" s="376"/>
      <c r="X45" s="375"/>
      <c r="Y45" s="371"/>
      <c r="Z45" s="280"/>
      <c r="AA45" s="293"/>
      <c r="AB45" s="296"/>
      <c r="AC45" s="300"/>
      <c r="AD45" s="679">
        <v>1</v>
      </c>
      <c r="AE45" s="680"/>
      <c r="AF45" s="681">
        <v>1</v>
      </c>
      <c r="AG45" s="509"/>
      <c r="AH45" s="509"/>
      <c r="AI45" s="509"/>
      <c r="AJ45" s="509"/>
      <c r="AK45" s="509" t="s">
        <v>492</v>
      </c>
      <c r="AL45" s="916"/>
      <c r="AM45" s="960"/>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M45" s="54"/>
      <c r="BN45" s="54"/>
      <c r="BO45" s="55"/>
      <c r="BP45" s="54"/>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row>
    <row r="46" spans="1:96" s="52" customFormat="1" ht="45" customHeight="1">
      <c r="A46" s="552" t="s">
        <v>8</v>
      </c>
      <c r="B46" s="506" t="s">
        <v>213</v>
      </c>
      <c r="C46" s="582" t="s">
        <v>208</v>
      </c>
      <c r="D46" s="585"/>
      <c r="E46" s="507" t="s">
        <v>484</v>
      </c>
      <c r="F46" s="505" t="s">
        <v>487</v>
      </c>
      <c r="G46" s="655">
        <v>2</v>
      </c>
      <c r="H46" s="663"/>
      <c r="I46" s="656">
        <v>1584</v>
      </c>
      <c r="J46" s="402" t="s">
        <v>136</v>
      </c>
      <c r="K46" s="402" t="s">
        <v>182</v>
      </c>
      <c r="L46" s="402" t="s">
        <v>137</v>
      </c>
      <c r="M46" s="672">
        <v>576575.48</v>
      </c>
      <c r="N46" s="678">
        <v>500000</v>
      </c>
      <c r="O46" s="672">
        <f>N46*1.18</f>
        <v>590000</v>
      </c>
      <c r="P46" s="671">
        <f t="shared" si="1"/>
        <v>-13424.520000000019</v>
      </c>
      <c r="Q46" s="334"/>
      <c r="R46" s="290"/>
      <c r="S46" s="375"/>
      <c r="T46" s="495"/>
      <c r="U46" s="675"/>
      <c r="V46" s="676"/>
      <c r="W46" s="376"/>
      <c r="X46" s="375"/>
      <c r="Y46" s="371"/>
      <c r="Z46" s="280"/>
      <c r="AA46" s="293"/>
      <c r="AB46" s="296"/>
      <c r="AC46" s="300"/>
      <c r="AD46" s="679">
        <v>1</v>
      </c>
      <c r="AE46" s="680"/>
      <c r="AF46" s="681">
        <v>1</v>
      </c>
      <c r="AG46" s="509"/>
      <c r="AH46" s="509"/>
      <c r="AI46" s="509"/>
      <c r="AJ46" s="509"/>
      <c r="AK46" s="509" t="s">
        <v>492</v>
      </c>
      <c r="AL46" s="558"/>
      <c r="AM46" s="673"/>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M46" s="54"/>
      <c r="BN46" s="54"/>
      <c r="BO46" s="55"/>
      <c r="BP46" s="54"/>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row>
    <row r="47" spans="1:96" s="52" customFormat="1" ht="45" customHeight="1">
      <c r="A47" s="552" t="s">
        <v>8</v>
      </c>
      <c r="B47" s="506" t="s">
        <v>213</v>
      </c>
      <c r="C47" s="582" t="s">
        <v>208</v>
      </c>
      <c r="D47" s="585"/>
      <c r="E47" s="507" t="s">
        <v>485</v>
      </c>
      <c r="F47" s="505" t="s">
        <v>488</v>
      </c>
      <c r="G47" s="655">
        <v>1</v>
      </c>
      <c r="H47" s="663"/>
      <c r="I47" s="656">
        <v>471</v>
      </c>
      <c r="J47" s="402" t="s">
        <v>136</v>
      </c>
      <c r="K47" s="402"/>
      <c r="L47" s="402" t="s">
        <v>137</v>
      </c>
      <c r="M47" s="672">
        <v>44840</v>
      </c>
      <c r="N47" s="678">
        <f>M47/1.18</f>
        <v>38000</v>
      </c>
      <c r="O47" s="672">
        <f>N47*1.18</f>
        <v>44840</v>
      </c>
      <c r="P47" s="671"/>
      <c r="Q47" s="334"/>
      <c r="R47" s="290"/>
      <c r="S47" s="375"/>
      <c r="T47" s="495"/>
      <c r="U47" s="675"/>
      <c r="V47" s="676"/>
      <c r="W47" s="376"/>
      <c r="X47" s="375"/>
      <c r="Y47" s="371"/>
      <c r="Z47" s="280"/>
      <c r="AA47" s="293"/>
      <c r="AB47" s="296"/>
      <c r="AC47" s="300"/>
      <c r="AD47" s="679">
        <v>1</v>
      </c>
      <c r="AE47" s="680"/>
      <c r="AF47" s="681">
        <v>1</v>
      </c>
      <c r="AG47" s="509"/>
      <c r="AH47" s="509"/>
      <c r="AI47" s="509"/>
      <c r="AJ47" s="509"/>
      <c r="AK47" s="509" t="s">
        <v>492</v>
      </c>
      <c r="AL47" s="558"/>
      <c r="AM47" s="673"/>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M47" s="54"/>
      <c r="BN47" s="54"/>
      <c r="BO47" s="55"/>
      <c r="BP47" s="54"/>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row>
    <row r="48" spans="1:96" s="52" customFormat="1" ht="76.5" customHeight="1">
      <c r="A48" s="395"/>
      <c r="B48" s="506" t="s">
        <v>213</v>
      </c>
      <c r="C48" s="582" t="s">
        <v>209</v>
      </c>
      <c r="D48" s="585"/>
      <c r="E48" s="507" t="s">
        <v>481</v>
      </c>
      <c r="F48" s="504" t="s">
        <v>336</v>
      </c>
      <c r="G48" s="655">
        <v>1</v>
      </c>
      <c r="H48" s="664"/>
      <c r="I48" s="656">
        <v>796</v>
      </c>
      <c r="J48" s="402" t="s">
        <v>136</v>
      </c>
      <c r="K48" s="402" t="s">
        <v>182</v>
      </c>
      <c r="L48" s="402" t="s">
        <v>137</v>
      </c>
      <c r="M48" s="657">
        <v>1056100</v>
      </c>
      <c r="N48" s="636">
        <v>895000</v>
      </c>
      <c r="O48" s="636">
        <f t="shared" ref="O48:O49" si="3">N48*1.18</f>
        <v>1056100</v>
      </c>
      <c r="P48" s="586">
        <f t="shared" si="1"/>
        <v>0</v>
      </c>
      <c r="Q48" s="334"/>
      <c r="R48" s="290"/>
      <c r="S48" s="375"/>
      <c r="T48" s="332"/>
      <c r="U48" s="380"/>
      <c r="V48" s="491"/>
      <c r="W48" s="602">
        <v>9380</v>
      </c>
      <c r="X48" s="674"/>
      <c r="Y48" s="371"/>
      <c r="Z48" s="280"/>
      <c r="AA48" s="293"/>
      <c r="AB48" s="296"/>
      <c r="AC48" s="300"/>
      <c r="AD48" s="571">
        <v>1</v>
      </c>
      <c r="AE48" s="572"/>
      <c r="AF48" s="399">
        <v>1</v>
      </c>
      <c r="AG48" s="277"/>
      <c r="AH48" s="277"/>
      <c r="AI48" s="277"/>
      <c r="AJ48" s="277"/>
      <c r="AK48" s="277" t="s">
        <v>378</v>
      </c>
      <c r="AL48" s="51"/>
      <c r="AM48" s="915" t="s">
        <v>454</v>
      </c>
      <c r="AN48" s="96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M48" s="54"/>
      <c r="BN48" s="54"/>
      <c r="BO48" s="55"/>
      <c r="BP48" s="54"/>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row>
    <row r="49" spans="1:96" s="52" customFormat="1" ht="75" customHeight="1" thickBot="1">
      <c r="A49" s="395"/>
      <c r="B49" s="506" t="s">
        <v>213</v>
      </c>
      <c r="C49" s="582" t="s">
        <v>209</v>
      </c>
      <c r="D49" s="585"/>
      <c r="E49" s="507" t="s">
        <v>430</v>
      </c>
      <c r="F49" s="504" t="s">
        <v>431</v>
      </c>
      <c r="G49" s="655">
        <v>1</v>
      </c>
      <c r="H49" s="664"/>
      <c r="I49" s="656">
        <v>428</v>
      </c>
      <c r="J49" s="402" t="s">
        <v>136</v>
      </c>
      <c r="K49" s="402" t="s">
        <v>182</v>
      </c>
      <c r="L49" s="402" t="s">
        <v>137</v>
      </c>
      <c r="M49" s="657">
        <v>1085600</v>
      </c>
      <c r="N49" s="636">
        <v>920000</v>
      </c>
      <c r="O49" s="636">
        <f t="shared" si="3"/>
        <v>1085600</v>
      </c>
      <c r="P49" s="586">
        <f t="shared" si="1"/>
        <v>0</v>
      </c>
      <c r="Q49" s="334"/>
      <c r="R49" s="290"/>
      <c r="S49" s="375"/>
      <c r="T49" s="332"/>
      <c r="U49" s="380"/>
      <c r="V49" s="491"/>
      <c r="W49" s="499">
        <v>7000</v>
      </c>
      <c r="X49" s="492"/>
      <c r="Y49" s="371"/>
      <c r="Z49" s="280"/>
      <c r="AA49" s="293"/>
      <c r="AB49" s="296"/>
      <c r="AC49" s="300"/>
      <c r="AD49" s="571">
        <v>1</v>
      </c>
      <c r="AE49" s="572"/>
      <c r="AF49" s="399">
        <v>1</v>
      </c>
      <c r="AG49" s="277"/>
      <c r="AH49" s="277"/>
      <c r="AI49" s="277"/>
      <c r="AJ49" s="277"/>
      <c r="AK49" s="277" t="s">
        <v>462</v>
      </c>
      <c r="AL49" s="555" t="s">
        <v>387</v>
      </c>
      <c r="AM49" s="915"/>
      <c r="AN49" s="962"/>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M49" s="54"/>
      <c r="BN49" s="54"/>
      <c r="BO49" s="55"/>
      <c r="BP49" s="54"/>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row>
    <row r="50" spans="1:96" s="52" customFormat="1" ht="94.5" thickBot="1">
      <c r="A50" s="552" t="s">
        <v>8</v>
      </c>
      <c r="B50" s="506" t="s">
        <v>213</v>
      </c>
      <c r="C50" s="582" t="s">
        <v>209</v>
      </c>
      <c r="D50" s="585"/>
      <c r="E50" s="507" t="s">
        <v>467</v>
      </c>
      <c r="F50" s="504" t="s">
        <v>489</v>
      </c>
      <c r="G50" s="655">
        <v>1</v>
      </c>
      <c r="H50" s="664"/>
      <c r="I50" s="656">
        <v>796</v>
      </c>
      <c r="J50" s="402" t="s">
        <v>136</v>
      </c>
      <c r="K50" s="402" t="s">
        <v>182</v>
      </c>
      <c r="L50" s="402" t="s">
        <v>137</v>
      </c>
      <c r="M50" s="657">
        <v>1021071.6</v>
      </c>
      <c r="N50" s="636">
        <v>865314.91</v>
      </c>
      <c r="O50" s="636">
        <v>1021071.6</v>
      </c>
      <c r="P50" s="586">
        <f t="shared" si="1"/>
        <v>0</v>
      </c>
      <c r="Q50" s="334"/>
      <c r="R50" s="290"/>
      <c r="S50" s="375"/>
      <c r="T50" s="332"/>
      <c r="U50" s="380"/>
      <c r="V50" s="491"/>
      <c r="W50" s="622">
        <v>3200</v>
      </c>
      <c r="X50" s="492"/>
      <c r="Y50" s="371"/>
      <c r="Z50" s="280"/>
      <c r="AA50" s="293"/>
      <c r="AB50" s="296"/>
      <c r="AC50" s="300"/>
      <c r="AD50" s="571">
        <v>1</v>
      </c>
      <c r="AE50" s="572"/>
      <c r="AF50" s="399">
        <v>1</v>
      </c>
      <c r="AG50" s="277"/>
      <c r="AH50" s="277"/>
      <c r="AI50" s="277"/>
      <c r="AJ50" s="277"/>
      <c r="AK50" s="277" t="s">
        <v>472</v>
      </c>
      <c r="AL50" s="553"/>
      <c r="AM50" s="628" t="s">
        <v>469</v>
      </c>
      <c r="AN50" s="554"/>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M50" s="54"/>
      <c r="BN50" s="54"/>
      <c r="BO50" s="55"/>
      <c r="BP50" s="54"/>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row>
    <row r="51" spans="1:96" s="52" customFormat="1" ht="33.75" customHeight="1">
      <c r="A51" s="395"/>
      <c r="B51" s="506" t="s">
        <v>213</v>
      </c>
      <c r="C51" s="582" t="s">
        <v>210</v>
      </c>
      <c r="D51" s="585"/>
      <c r="E51" s="507" t="s">
        <v>271</v>
      </c>
      <c r="F51" s="504" t="s">
        <v>337</v>
      </c>
      <c r="G51" s="655">
        <v>1</v>
      </c>
      <c r="H51" s="664"/>
      <c r="I51" s="656">
        <v>1042</v>
      </c>
      <c r="J51" s="402" t="s">
        <v>136</v>
      </c>
      <c r="K51" s="402" t="s">
        <v>182</v>
      </c>
      <c r="L51" s="402" t="s">
        <v>137</v>
      </c>
      <c r="M51" s="924">
        <v>1554650</v>
      </c>
      <c r="N51" s="925">
        <v>1317500</v>
      </c>
      <c r="O51" s="914">
        <f>N51*1.18</f>
        <v>1554650</v>
      </c>
      <c r="P51" s="917">
        <f>M51-O51</f>
        <v>0</v>
      </c>
      <c r="Q51" s="334"/>
      <c r="R51" s="290"/>
      <c r="S51" s="375"/>
      <c r="T51" s="375"/>
      <c r="U51" s="379"/>
      <c r="V51" s="491"/>
      <c r="W51" s="496">
        <v>3000</v>
      </c>
      <c r="X51" s="492"/>
      <c r="Y51" s="371"/>
      <c r="Z51" s="280"/>
      <c r="AA51" s="293"/>
      <c r="AB51" s="296"/>
      <c r="AC51" s="300"/>
      <c r="AD51" s="571">
        <v>1</v>
      </c>
      <c r="AE51" s="572"/>
      <c r="AF51" s="277">
        <v>1</v>
      </c>
      <c r="AG51" s="277"/>
      <c r="AH51" s="277"/>
      <c r="AI51" s="277"/>
      <c r="AJ51" s="277"/>
      <c r="AK51" s="277" t="s">
        <v>462</v>
      </c>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M51" s="54"/>
      <c r="BN51" s="54"/>
      <c r="BO51" s="55"/>
      <c r="BP51" s="54"/>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row>
    <row r="52" spans="1:96" s="52" customFormat="1" ht="33.75" customHeight="1">
      <c r="A52" s="395"/>
      <c r="B52" s="506" t="s">
        <v>213</v>
      </c>
      <c r="C52" s="582" t="s">
        <v>210</v>
      </c>
      <c r="D52" s="585"/>
      <c r="E52" s="507" t="s">
        <v>272</v>
      </c>
      <c r="F52" s="504" t="s">
        <v>338</v>
      </c>
      <c r="G52" s="655">
        <v>1</v>
      </c>
      <c r="H52" s="664"/>
      <c r="I52" s="665">
        <v>740</v>
      </c>
      <c r="J52" s="402" t="s">
        <v>136</v>
      </c>
      <c r="K52" s="402" t="s">
        <v>182</v>
      </c>
      <c r="L52" s="402" t="s">
        <v>137</v>
      </c>
      <c r="M52" s="924"/>
      <c r="N52" s="925"/>
      <c r="O52" s="914"/>
      <c r="P52" s="917"/>
      <c r="Q52" s="334"/>
      <c r="R52" s="290"/>
      <c r="S52" s="375"/>
      <c r="T52" s="375"/>
      <c r="U52" s="379"/>
      <c r="V52" s="491"/>
      <c r="W52" s="497">
        <v>1400</v>
      </c>
      <c r="X52" s="492"/>
      <c r="Y52" s="371"/>
      <c r="Z52" s="280"/>
      <c r="AA52" s="293"/>
      <c r="AB52" s="296"/>
      <c r="AC52" s="300"/>
      <c r="AD52" s="571">
        <v>1</v>
      </c>
      <c r="AE52" s="572"/>
      <c r="AF52" s="277">
        <v>1</v>
      </c>
      <c r="AG52" s="277"/>
      <c r="AH52" s="277"/>
      <c r="AI52" s="277"/>
      <c r="AJ52" s="277"/>
      <c r="AK52" s="277" t="s">
        <v>462</v>
      </c>
      <c r="AL52" s="51"/>
      <c r="AM52" s="915" t="s">
        <v>495</v>
      </c>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M52" s="54"/>
      <c r="BN52" s="54"/>
      <c r="BO52" s="55"/>
      <c r="BP52" s="54"/>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row>
    <row r="53" spans="1:96" s="52" customFormat="1" ht="33.75" customHeight="1">
      <c r="A53" s="395"/>
      <c r="B53" s="506" t="s">
        <v>213</v>
      </c>
      <c r="C53" s="582" t="s">
        <v>210</v>
      </c>
      <c r="D53" s="585"/>
      <c r="E53" s="507" t="s">
        <v>273</v>
      </c>
      <c r="F53" s="504" t="s">
        <v>339</v>
      </c>
      <c r="G53" s="655">
        <v>1</v>
      </c>
      <c r="H53" s="664"/>
      <c r="I53" s="656">
        <v>1970</v>
      </c>
      <c r="J53" s="402" t="s">
        <v>136</v>
      </c>
      <c r="K53" s="402" t="s">
        <v>182</v>
      </c>
      <c r="L53" s="402" t="s">
        <v>137</v>
      </c>
      <c r="M53" s="924"/>
      <c r="N53" s="925"/>
      <c r="O53" s="914"/>
      <c r="P53" s="917"/>
      <c r="Q53" s="334"/>
      <c r="R53" s="290"/>
      <c r="S53" s="375"/>
      <c r="T53" s="375"/>
      <c r="U53" s="370"/>
      <c r="V53" s="491"/>
      <c r="W53" s="497">
        <v>1000</v>
      </c>
      <c r="X53" s="492"/>
      <c r="Y53" s="371"/>
      <c r="Z53" s="280"/>
      <c r="AA53" s="293"/>
      <c r="AB53" s="296"/>
      <c r="AC53" s="300"/>
      <c r="AD53" s="571">
        <v>1</v>
      </c>
      <c r="AE53" s="572"/>
      <c r="AF53" s="277">
        <v>1</v>
      </c>
      <c r="AG53" s="277"/>
      <c r="AH53" s="277"/>
      <c r="AI53" s="277"/>
      <c r="AJ53" s="277"/>
      <c r="AK53" s="277" t="s">
        <v>462</v>
      </c>
      <c r="AL53" s="51"/>
      <c r="AM53" s="915"/>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M53" s="54"/>
      <c r="BN53" s="54"/>
      <c r="BO53" s="55"/>
      <c r="BP53" s="54"/>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row>
    <row r="54" spans="1:96" s="52" customFormat="1" ht="33.75" customHeight="1">
      <c r="A54" s="395"/>
      <c r="B54" s="506" t="s">
        <v>213</v>
      </c>
      <c r="C54" s="582" t="s">
        <v>210</v>
      </c>
      <c r="D54" s="585"/>
      <c r="E54" s="507" t="s">
        <v>277</v>
      </c>
      <c r="F54" s="504" t="s">
        <v>343</v>
      </c>
      <c r="G54" s="655">
        <v>1</v>
      </c>
      <c r="H54" s="664"/>
      <c r="I54" s="656">
        <v>204</v>
      </c>
      <c r="J54" s="402" t="s">
        <v>136</v>
      </c>
      <c r="K54" s="402" t="s">
        <v>182</v>
      </c>
      <c r="L54" s="402" t="s">
        <v>137</v>
      </c>
      <c r="M54" s="924"/>
      <c r="N54" s="925"/>
      <c r="O54" s="914"/>
      <c r="P54" s="917"/>
      <c r="Q54" s="334"/>
      <c r="R54" s="290"/>
      <c r="S54" s="375"/>
      <c r="T54" s="375"/>
      <c r="U54" s="370"/>
      <c r="V54" s="491"/>
      <c r="W54" s="497">
        <v>1500</v>
      </c>
      <c r="X54" s="492"/>
      <c r="Y54" s="371"/>
      <c r="Z54" s="280"/>
      <c r="AA54" s="293"/>
      <c r="AB54" s="296"/>
      <c r="AC54" s="300"/>
      <c r="AD54" s="571">
        <v>1</v>
      </c>
      <c r="AE54" s="572"/>
      <c r="AF54" s="277">
        <v>1</v>
      </c>
      <c r="AG54" s="277"/>
      <c r="AH54" s="277"/>
      <c r="AI54" s="277"/>
      <c r="AJ54" s="277"/>
      <c r="AK54" s="277" t="s">
        <v>462</v>
      </c>
      <c r="AL54" s="51"/>
      <c r="AM54" s="915"/>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M54" s="54"/>
      <c r="BN54" s="54"/>
      <c r="BO54" s="55"/>
      <c r="BP54" s="54"/>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row>
    <row r="55" spans="1:96" s="52" customFormat="1" ht="33.75" customHeight="1" thickBot="1">
      <c r="A55" s="395"/>
      <c r="B55" s="506" t="s">
        <v>213</v>
      </c>
      <c r="C55" s="582" t="s">
        <v>210</v>
      </c>
      <c r="D55" s="585"/>
      <c r="E55" s="507" t="s">
        <v>275</v>
      </c>
      <c r="F55" s="504" t="s">
        <v>341</v>
      </c>
      <c r="G55" s="655">
        <v>1</v>
      </c>
      <c r="H55" s="664"/>
      <c r="I55" s="656">
        <v>1182</v>
      </c>
      <c r="J55" s="402" t="s">
        <v>136</v>
      </c>
      <c r="K55" s="402" t="s">
        <v>182</v>
      </c>
      <c r="L55" s="402" t="s">
        <v>137</v>
      </c>
      <c r="M55" s="924"/>
      <c r="N55" s="925"/>
      <c r="O55" s="914"/>
      <c r="P55" s="917"/>
      <c r="Q55" s="334"/>
      <c r="R55" s="290"/>
      <c r="S55" s="375"/>
      <c r="T55" s="375"/>
      <c r="U55" s="370"/>
      <c r="V55" s="491"/>
      <c r="W55" s="499">
        <v>1500</v>
      </c>
      <c r="X55" s="492"/>
      <c r="Y55" s="371"/>
      <c r="Z55" s="280"/>
      <c r="AA55" s="293"/>
      <c r="AB55" s="296"/>
      <c r="AC55" s="300"/>
      <c r="AD55" s="571">
        <v>1</v>
      </c>
      <c r="AE55" s="572"/>
      <c r="AF55" s="277">
        <v>1</v>
      </c>
      <c r="AG55" s="277"/>
      <c r="AH55" s="277"/>
      <c r="AI55" s="277"/>
      <c r="AJ55" s="277"/>
      <c r="AK55" s="277" t="s">
        <v>462</v>
      </c>
      <c r="AL55" s="51"/>
      <c r="AM55" s="915"/>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M55" s="54"/>
      <c r="BN55" s="54"/>
      <c r="BO55" s="55"/>
      <c r="BP55" s="54"/>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row>
    <row r="56" spans="1:96" s="52" customFormat="1" ht="33.75" customHeight="1">
      <c r="A56" s="395"/>
      <c r="B56" s="506" t="s">
        <v>213</v>
      </c>
      <c r="C56" s="582" t="s">
        <v>210</v>
      </c>
      <c r="D56" s="585"/>
      <c r="E56" s="507" t="s">
        <v>274</v>
      </c>
      <c r="F56" s="504" t="s">
        <v>340</v>
      </c>
      <c r="G56" s="655">
        <v>1</v>
      </c>
      <c r="H56" s="664"/>
      <c r="I56" s="656">
        <v>960</v>
      </c>
      <c r="J56" s="402" t="s">
        <v>136</v>
      </c>
      <c r="K56" s="402" t="s">
        <v>182</v>
      </c>
      <c r="L56" s="402" t="s">
        <v>137</v>
      </c>
      <c r="M56" s="924">
        <v>1333400</v>
      </c>
      <c r="N56" s="914">
        <v>1130000</v>
      </c>
      <c r="O56" s="914">
        <f>N56*1.18</f>
        <v>1333400</v>
      </c>
      <c r="P56" s="917">
        <f>M56-O56</f>
        <v>0</v>
      </c>
      <c r="Q56" s="334"/>
      <c r="R56" s="290"/>
      <c r="S56" s="375"/>
      <c r="T56" s="375"/>
      <c r="U56" s="370"/>
      <c r="V56" s="491"/>
      <c r="W56" s="496">
        <v>2500</v>
      </c>
      <c r="X56" s="492"/>
      <c r="Y56" s="371"/>
      <c r="Z56" s="280"/>
      <c r="AA56" s="293"/>
      <c r="AB56" s="296"/>
      <c r="AC56" s="300"/>
      <c r="AD56" s="571">
        <v>1</v>
      </c>
      <c r="AE56" s="572"/>
      <c r="AF56" s="277">
        <v>1</v>
      </c>
      <c r="AG56" s="277"/>
      <c r="AH56" s="277"/>
      <c r="AI56" s="277"/>
      <c r="AJ56" s="277"/>
      <c r="AK56" s="277" t="s">
        <v>378</v>
      </c>
      <c r="AL56" s="51"/>
      <c r="AM56" s="915"/>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M56" s="54"/>
      <c r="BN56" s="54"/>
      <c r="BO56" s="55"/>
      <c r="BP56" s="54"/>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row>
    <row r="57" spans="1:96" s="52" customFormat="1" ht="33.75" customHeight="1">
      <c r="A57" s="395"/>
      <c r="B57" s="506" t="s">
        <v>213</v>
      </c>
      <c r="C57" s="582" t="s">
        <v>210</v>
      </c>
      <c r="D57" s="585"/>
      <c r="E57" s="507" t="s">
        <v>276</v>
      </c>
      <c r="F57" s="504" t="s">
        <v>342</v>
      </c>
      <c r="G57" s="655">
        <v>1</v>
      </c>
      <c r="H57" s="664"/>
      <c r="I57" s="656">
        <v>2219</v>
      </c>
      <c r="J57" s="402" t="s">
        <v>136</v>
      </c>
      <c r="K57" s="402" t="s">
        <v>182</v>
      </c>
      <c r="L57" s="402" t="s">
        <v>137</v>
      </c>
      <c r="M57" s="924"/>
      <c r="N57" s="914"/>
      <c r="O57" s="914"/>
      <c r="P57" s="917"/>
      <c r="Q57" s="334"/>
      <c r="R57" s="290"/>
      <c r="S57" s="375"/>
      <c r="T57" s="375"/>
      <c r="U57" s="370"/>
      <c r="V57" s="491"/>
      <c r="W57" s="497">
        <v>1400</v>
      </c>
      <c r="X57" s="492"/>
      <c r="Y57" s="371"/>
      <c r="Z57" s="280"/>
      <c r="AA57" s="293"/>
      <c r="AB57" s="296"/>
      <c r="AC57" s="300"/>
      <c r="AD57" s="571">
        <v>1</v>
      </c>
      <c r="AE57" s="572"/>
      <c r="AF57" s="277">
        <v>1</v>
      </c>
      <c r="AG57" s="277"/>
      <c r="AH57" s="277"/>
      <c r="AI57" s="277"/>
      <c r="AJ57" s="277"/>
      <c r="AK57" s="277" t="s">
        <v>378</v>
      </c>
      <c r="AL57" s="51"/>
      <c r="AM57" s="915"/>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M57" s="54"/>
      <c r="BN57" s="54"/>
      <c r="BO57" s="55"/>
      <c r="BP57" s="54"/>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row>
    <row r="58" spans="1:96" s="52" customFormat="1" ht="33.75" customHeight="1">
      <c r="A58" s="395"/>
      <c r="B58" s="506" t="s">
        <v>213</v>
      </c>
      <c r="C58" s="582" t="s">
        <v>210</v>
      </c>
      <c r="D58" s="585"/>
      <c r="E58" s="507" t="s">
        <v>360</v>
      </c>
      <c r="F58" s="504" t="s">
        <v>361</v>
      </c>
      <c r="G58" s="655">
        <v>1</v>
      </c>
      <c r="H58" s="664"/>
      <c r="I58" s="656">
        <v>519</v>
      </c>
      <c r="J58" s="402" t="s">
        <v>136</v>
      </c>
      <c r="K58" s="402" t="s">
        <v>182</v>
      </c>
      <c r="L58" s="402" t="s">
        <v>137</v>
      </c>
      <c r="M58" s="924"/>
      <c r="N58" s="914"/>
      <c r="O58" s="914"/>
      <c r="P58" s="917"/>
      <c r="Q58" s="334"/>
      <c r="R58" s="290"/>
      <c r="S58" s="375"/>
      <c r="T58" s="375"/>
      <c r="U58" s="370"/>
      <c r="V58" s="491"/>
      <c r="W58" s="497">
        <v>1500</v>
      </c>
      <c r="X58" s="492"/>
      <c r="Y58" s="371"/>
      <c r="Z58" s="280"/>
      <c r="AA58" s="293"/>
      <c r="AB58" s="296"/>
      <c r="AC58" s="300"/>
      <c r="AD58" s="571">
        <v>1</v>
      </c>
      <c r="AE58" s="572"/>
      <c r="AF58" s="277">
        <v>1</v>
      </c>
      <c r="AG58" s="277"/>
      <c r="AH58" s="277"/>
      <c r="AI58" s="277"/>
      <c r="AJ58" s="277"/>
      <c r="AK58" s="277" t="s">
        <v>378</v>
      </c>
      <c r="AL58" s="51"/>
      <c r="AM58" s="915"/>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M58" s="54"/>
      <c r="BN58" s="54"/>
      <c r="BO58" s="55"/>
      <c r="BP58" s="54"/>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row>
    <row r="59" spans="1:96" s="52" customFormat="1" ht="33.75" customHeight="1">
      <c r="A59" s="395"/>
      <c r="B59" s="506" t="s">
        <v>213</v>
      </c>
      <c r="C59" s="582" t="s">
        <v>210</v>
      </c>
      <c r="D59" s="585"/>
      <c r="E59" s="507" t="s">
        <v>278</v>
      </c>
      <c r="F59" s="504" t="s">
        <v>344</v>
      </c>
      <c r="G59" s="655">
        <v>1</v>
      </c>
      <c r="H59" s="663"/>
      <c r="I59" s="666">
        <v>2916</v>
      </c>
      <c r="J59" s="402" t="s">
        <v>136</v>
      </c>
      <c r="K59" s="402" t="s">
        <v>182</v>
      </c>
      <c r="L59" s="402" t="s">
        <v>137</v>
      </c>
      <c r="M59" s="924"/>
      <c r="N59" s="914"/>
      <c r="O59" s="914"/>
      <c r="P59" s="917"/>
      <c r="Q59" s="334"/>
      <c r="R59" s="290"/>
      <c r="S59" s="377"/>
      <c r="T59" s="377"/>
      <c r="U59" s="370"/>
      <c r="V59" s="491"/>
      <c r="W59" s="498">
        <v>1000</v>
      </c>
      <c r="X59" s="493"/>
      <c r="Y59" s="371"/>
      <c r="Z59" s="280"/>
      <c r="AA59" s="293"/>
      <c r="AB59" s="296"/>
      <c r="AC59" s="300"/>
      <c r="AD59" s="571">
        <v>1</v>
      </c>
      <c r="AE59" s="572"/>
      <c r="AF59" s="277">
        <v>1</v>
      </c>
      <c r="AG59" s="277"/>
      <c r="AH59" s="277"/>
      <c r="AI59" s="277"/>
      <c r="AJ59" s="277"/>
      <c r="AK59" s="277" t="s">
        <v>378</v>
      </c>
      <c r="AL59" s="51"/>
      <c r="AM59" s="915"/>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M59" s="54"/>
      <c r="BN59" s="54"/>
      <c r="BO59" s="55"/>
      <c r="BP59" s="54"/>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row>
    <row r="60" spans="1:96" s="52" customFormat="1" ht="33.75" customHeight="1" thickBot="1">
      <c r="A60" s="395"/>
      <c r="B60" s="506" t="s">
        <v>213</v>
      </c>
      <c r="C60" s="582" t="s">
        <v>210</v>
      </c>
      <c r="D60" s="585"/>
      <c r="E60" s="507" t="s">
        <v>279</v>
      </c>
      <c r="F60" s="504" t="s">
        <v>345</v>
      </c>
      <c r="G60" s="655">
        <v>1</v>
      </c>
      <c r="H60" s="663"/>
      <c r="I60" s="656">
        <v>853</v>
      </c>
      <c r="J60" s="402" t="s">
        <v>136</v>
      </c>
      <c r="K60" s="402" t="s">
        <v>182</v>
      </c>
      <c r="L60" s="402" t="s">
        <v>137</v>
      </c>
      <c r="M60" s="924"/>
      <c r="N60" s="914"/>
      <c r="O60" s="914"/>
      <c r="P60" s="917"/>
      <c r="Q60" s="334"/>
      <c r="R60" s="290"/>
      <c r="S60" s="375"/>
      <c r="T60" s="375"/>
      <c r="U60" s="488"/>
      <c r="V60" s="491"/>
      <c r="W60" s="499">
        <v>1000</v>
      </c>
      <c r="X60" s="492"/>
      <c r="Y60" s="371"/>
      <c r="Z60" s="280"/>
      <c r="AA60" s="294"/>
      <c r="AB60" s="295"/>
      <c r="AC60" s="299"/>
      <c r="AD60" s="571">
        <v>1</v>
      </c>
      <c r="AE60" s="572"/>
      <c r="AF60" s="277">
        <v>1</v>
      </c>
      <c r="AG60" s="277"/>
      <c r="AH60" s="277"/>
      <c r="AI60" s="277"/>
      <c r="AJ60" s="277"/>
      <c r="AK60" s="277" t="s">
        <v>378</v>
      </c>
      <c r="AL60" s="51"/>
      <c r="AM60" s="915"/>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M60" s="54"/>
      <c r="BN60" s="54"/>
      <c r="BO60" s="55"/>
      <c r="BP60" s="54"/>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row>
    <row r="61" spans="1:96" s="52" customFormat="1" ht="33.75" customHeight="1">
      <c r="A61" s="395"/>
      <c r="B61" s="506" t="s">
        <v>213</v>
      </c>
      <c r="C61" s="582" t="s">
        <v>210</v>
      </c>
      <c r="D61" s="585"/>
      <c r="E61" s="507" t="s">
        <v>404</v>
      </c>
      <c r="F61" s="504" t="s">
        <v>418</v>
      </c>
      <c r="G61" s="655">
        <v>1</v>
      </c>
      <c r="H61" s="663"/>
      <c r="I61" s="656">
        <v>293</v>
      </c>
      <c r="J61" s="402" t="s">
        <v>136</v>
      </c>
      <c r="K61" s="402" t="s">
        <v>182</v>
      </c>
      <c r="L61" s="402" t="s">
        <v>137</v>
      </c>
      <c r="M61" s="925">
        <v>885000</v>
      </c>
      <c r="N61" s="932">
        <v>750000</v>
      </c>
      <c r="O61" s="914">
        <f>N61*1.18</f>
        <v>885000</v>
      </c>
      <c r="P61" s="917">
        <f>M61-O61</f>
        <v>0</v>
      </c>
      <c r="Q61" s="334"/>
      <c r="R61" s="290"/>
      <c r="S61" s="377"/>
      <c r="T61" s="377"/>
      <c r="U61" s="377"/>
      <c r="V61" s="486"/>
      <c r="W61" s="577">
        <v>325</v>
      </c>
      <c r="X61" s="492"/>
      <c r="Y61" s="371"/>
      <c r="Z61" s="280"/>
      <c r="AA61" s="294"/>
      <c r="AB61" s="295"/>
      <c r="AC61" s="299"/>
      <c r="AD61" s="571">
        <v>1</v>
      </c>
      <c r="AE61" s="572"/>
      <c r="AF61" s="277">
        <v>1</v>
      </c>
      <c r="AG61" s="277"/>
      <c r="AH61" s="277"/>
      <c r="AI61" s="277"/>
      <c r="AJ61" s="277"/>
      <c r="AK61" s="277" t="s">
        <v>378</v>
      </c>
      <c r="AL61" s="918" t="s">
        <v>387</v>
      </c>
      <c r="AM61" s="915"/>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M61" s="54"/>
      <c r="BN61" s="54"/>
      <c r="BO61" s="55"/>
      <c r="BP61" s="54"/>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row>
    <row r="62" spans="1:96" s="52" customFormat="1" ht="33.75" customHeight="1">
      <c r="A62" s="395"/>
      <c r="B62" s="506" t="s">
        <v>213</v>
      </c>
      <c r="C62" s="582" t="s">
        <v>210</v>
      </c>
      <c r="D62" s="585"/>
      <c r="E62" s="507" t="s">
        <v>405</v>
      </c>
      <c r="F62" s="504" t="s">
        <v>419</v>
      </c>
      <c r="G62" s="655">
        <v>1</v>
      </c>
      <c r="H62" s="663"/>
      <c r="I62" s="656">
        <v>161</v>
      </c>
      <c r="J62" s="402" t="s">
        <v>136</v>
      </c>
      <c r="K62" s="402" t="s">
        <v>182</v>
      </c>
      <c r="L62" s="402" t="s">
        <v>137</v>
      </c>
      <c r="M62" s="925"/>
      <c r="N62" s="932"/>
      <c r="O62" s="914"/>
      <c r="P62" s="917"/>
      <c r="Q62" s="334"/>
      <c r="R62" s="290"/>
      <c r="S62" s="377"/>
      <c r="T62" s="377"/>
      <c r="U62" s="377"/>
      <c r="V62" s="486"/>
      <c r="W62" s="498">
        <v>300</v>
      </c>
      <c r="X62" s="492"/>
      <c r="Y62" s="371"/>
      <c r="Z62" s="280"/>
      <c r="AA62" s="294"/>
      <c r="AB62" s="295"/>
      <c r="AC62" s="299"/>
      <c r="AD62" s="571">
        <v>1</v>
      </c>
      <c r="AE62" s="572"/>
      <c r="AF62" s="277">
        <v>1</v>
      </c>
      <c r="AG62" s="277"/>
      <c r="AH62" s="277"/>
      <c r="AI62" s="277"/>
      <c r="AJ62" s="277"/>
      <c r="AK62" s="277" t="s">
        <v>378</v>
      </c>
      <c r="AL62" s="918"/>
      <c r="AM62" s="915"/>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M62" s="54"/>
      <c r="BN62" s="54"/>
      <c r="BO62" s="55"/>
      <c r="BP62" s="54"/>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row>
    <row r="63" spans="1:96" s="52" customFormat="1" ht="33.75" customHeight="1">
      <c r="A63" s="395"/>
      <c r="B63" s="506" t="s">
        <v>213</v>
      </c>
      <c r="C63" s="582" t="s">
        <v>210</v>
      </c>
      <c r="D63" s="585"/>
      <c r="E63" s="507" t="s">
        <v>406</v>
      </c>
      <c r="F63" s="504" t="s">
        <v>420</v>
      </c>
      <c r="G63" s="655">
        <v>1</v>
      </c>
      <c r="H63" s="663"/>
      <c r="I63" s="656">
        <v>64</v>
      </c>
      <c r="J63" s="402" t="s">
        <v>136</v>
      </c>
      <c r="K63" s="402" t="s">
        <v>182</v>
      </c>
      <c r="L63" s="402" t="s">
        <v>137</v>
      </c>
      <c r="M63" s="925"/>
      <c r="N63" s="932"/>
      <c r="O63" s="914"/>
      <c r="P63" s="917"/>
      <c r="Q63" s="334"/>
      <c r="R63" s="290"/>
      <c r="S63" s="377"/>
      <c r="T63" s="377"/>
      <c r="U63" s="377"/>
      <c r="V63" s="486"/>
      <c r="W63" s="498">
        <v>500</v>
      </c>
      <c r="X63" s="492"/>
      <c r="Y63" s="371"/>
      <c r="Z63" s="280"/>
      <c r="AA63" s="294"/>
      <c r="AB63" s="295"/>
      <c r="AC63" s="299"/>
      <c r="AD63" s="571">
        <v>1</v>
      </c>
      <c r="AE63" s="572"/>
      <c r="AF63" s="277">
        <v>1</v>
      </c>
      <c r="AG63" s="277"/>
      <c r="AH63" s="277"/>
      <c r="AI63" s="277"/>
      <c r="AJ63" s="277"/>
      <c r="AK63" s="277" t="s">
        <v>378</v>
      </c>
      <c r="AL63" s="918"/>
      <c r="AM63" s="915"/>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M63" s="54"/>
      <c r="BN63" s="54"/>
      <c r="BO63" s="55"/>
      <c r="BP63" s="54"/>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row>
    <row r="64" spans="1:96" s="52" customFormat="1" ht="33.75" customHeight="1">
      <c r="A64" s="395"/>
      <c r="B64" s="506" t="s">
        <v>213</v>
      </c>
      <c r="C64" s="582" t="s">
        <v>210</v>
      </c>
      <c r="D64" s="585"/>
      <c r="E64" s="507" t="s">
        <v>407</v>
      </c>
      <c r="F64" s="504" t="s">
        <v>421</v>
      </c>
      <c r="G64" s="655">
        <v>1</v>
      </c>
      <c r="H64" s="663"/>
      <c r="I64" s="656">
        <v>325</v>
      </c>
      <c r="J64" s="402" t="s">
        <v>136</v>
      </c>
      <c r="K64" s="402" t="s">
        <v>182</v>
      </c>
      <c r="L64" s="402" t="s">
        <v>137</v>
      </c>
      <c r="M64" s="925"/>
      <c r="N64" s="932"/>
      <c r="O64" s="914"/>
      <c r="P64" s="917"/>
      <c r="Q64" s="334"/>
      <c r="R64" s="290"/>
      <c r="S64" s="377"/>
      <c r="T64" s="377"/>
      <c r="U64" s="377"/>
      <c r="V64" s="486"/>
      <c r="W64" s="498">
        <v>250</v>
      </c>
      <c r="X64" s="492"/>
      <c r="Y64" s="371"/>
      <c r="Z64" s="280"/>
      <c r="AA64" s="294"/>
      <c r="AB64" s="295"/>
      <c r="AC64" s="299"/>
      <c r="AD64" s="571">
        <v>1</v>
      </c>
      <c r="AE64" s="572"/>
      <c r="AF64" s="277">
        <v>1</v>
      </c>
      <c r="AG64" s="277"/>
      <c r="AH64" s="277"/>
      <c r="AI64" s="277"/>
      <c r="AJ64" s="277"/>
      <c r="AK64" s="277" t="s">
        <v>378</v>
      </c>
      <c r="AL64" s="918"/>
      <c r="AM64" s="915"/>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M64" s="54"/>
      <c r="BN64" s="54"/>
      <c r="BO64" s="55"/>
      <c r="BP64" s="54"/>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row>
    <row r="65" spans="1:96" s="52" customFormat="1" ht="33.75" customHeight="1">
      <c r="A65" s="395"/>
      <c r="B65" s="506" t="s">
        <v>213</v>
      </c>
      <c r="C65" s="582" t="s">
        <v>210</v>
      </c>
      <c r="D65" s="585"/>
      <c r="E65" s="507" t="s">
        <v>408</v>
      </c>
      <c r="F65" s="504" t="s">
        <v>339</v>
      </c>
      <c r="G65" s="655">
        <v>1</v>
      </c>
      <c r="H65" s="664"/>
      <c r="I65" s="656">
        <v>1970</v>
      </c>
      <c r="J65" s="402" t="s">
        <v>136</v>
      </c>
      <c r="K65" s="402" t="s">
        <v>182</v>
      </c>
      <c r="L65" s="402" t="s">
        <v>137</v>
      </c>
      <c r="M65" s="925"/>
      <c r="N65" s="932"/>
      <c r="O65" s="914"/>
      <c r="P65" s="917"/>
      <c r="Q65" s="334"/>
      <c r="R65" s="290"/>
      <c r="S65" s="377"/>
      <c r="T65" s="377"/>
      <c r="U65" s="377"/>
      <c r="V65" s="486"/>
      <c r="W65" s="498">
        <v>1000</v>
      </c>
      <c r="X65" s="492"/>
      <c r="Y65" s="371"/>
      <c r="Z65" s="280"/>
      <c r="AA65" s="294"/>
      <c r="AB65" s="295"/>
      <c r="AC65" s="299"/>
      <c r="AD65" s="571">
        <v>1</v>
      </c>
      <c r="AE65" s="572"/>
      <c r="AF65" s="277">
        <v>1</v>
      </c>
      <c r="AG65" s="277"/>
      <c r="AH65" s="277"/>
      <c r="AI65" s="277"/>
      <c r="AJ65" s="277"/>
      <c r="AK65" s="277" t="s">
        <v>378</v>
      </c>
      <c r="AL65" s="918"/>
      <c r="AM65" s="915"/>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M65" s="54"/>
      <c r="BN65" s="54"/>
      <c r="BO65" s="55"/>
      <c r="BP65" s="54"/>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row>
    <row r="66" spans="1:96" s="52" customFormat="1" ht="33.75" customHeight="1">
      <c r="A66" s="395"/>
      <c r="B66" s="506" t="s">
        <v>213</v>
      </c>
      <c r="C66" s="582" t="s">
        <v>210</v>
      </c>
      <c r="D66" s="585"/>
      <c r="E66" s="507" t="s">
        <v>409</v>
      </c>
      <c r="F66" s="504" t="s">
        <v>422</v>
      </c>
      <c r="G66" s="655">
        <v>1</v>
      </c>
      <c r="H66" s="663"/>
      <c r="I66" s="656">
        <v>124</v>
      </c>
      <c r="J66" s="402" t="s">
        <v>136</v>
      </c>
      <c r="K66" s="402" t="s">
        <v>182</v>
      </c>
      <c r="L66" s="402" t="s">
        <v>137</v>
      </c>
      <c r="M66" s="925"/>
      <c r="N66" s="932"/>
      <c r="O66" s="914"/>
      <c r="P66" s="917"/>
      <c r="Q66" s="334"/>
      <c r="R66" s="290"/>
      <c r="S66" s="377"/>
      <c r="T66" s="630"/>
      <c r="U66" s="377"/>
      <c r="V66" s="486"/>
      <c r="W66" s="498">
        <v>250</v>
      </c>
      <c r="X66" s="492"/>
      <c r="Y66" s="371"/>
      <c r="Z66" s="280"/>
      <c r="AA66" s="294"/>
      <c r="AB66" s="295"/>
      <c r="AC66" s="299"/>
      <c r="AD66" s="571">
        <v>1</v>
      </c>
      <c r="AE66" s="572"/>
      <c r="AF66" s="277">
        <v>1</v>
      </c>
      <c r="AG66" s="277"/>
      <c r="AH66" s="277"/>
      <c r="AI66" s="277"/>
      <c r="AJ66" s="277"/>
      <c r="AK66" s="277" t="s">
        <v>378</v>
      </c>
      <c r="AL66" s="918"/>
      <c r="AM66" s="915"/>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M66" s="54"/>
      <c r="BN66" s="54"/>
      <c r="BO66" s="55"/>
      <c r="BP66" s="54"/>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row>
    <row r="67" spans="1:96" s="52" customFormat="1" ht="33.75" customHeight="1">
      <c r="A67" s="395"/>
      <c r="B67" s="506" t="s">
        <v>213</v>
      </c>
      <c r="C67" s="582" t="s">
        <v>210</v>
      </c>
      <c r="D67" s="585"/>
      <c r="E67" s="507" t="s">
        <v>410</v>
      </c>
      <c r="F67" s="504" t="s">
        <v>343</v>
      </c>
      <c r="G67" s="655">
        <v>1</v>
      </c>
      <c r="H67" s="664"/>
      <c r="I67" s="656">
        <v>204</v>
      </c>
      <c r="J67" s="402" t="s">
        <v>136</v>
      </c>
      <c r="K67" s="402" t="s">
        <v>182</v>
      </c>
      <c r="L67" s="402" t="s">
        <v>137</v>
      </c>
      <c r="M67" s="925"/>
      <c r="N67" s="932"/>
      <c r="O67" s="914"/>
      <c r="P67" s="917"/>
      <c r="Q67" s="334"/>
      <c r="R67" s="290"/>
      <c r="S67" s="377"/>
      <c r="T67" s="377"/>
      <c r="U67" s="377"/>
      <c r="V67" s="486"/>
      <c r="W67" s="498">
        <v>600</v>
      </c>
      <c r="X67" s="492"/>
      <c r="Y67" s="371"/>
      <c r="Z67" s="280"/>
      <c r="AA67" s="294"/>
      <c r="AB67" s="295"/>
      <c r="AC67" s="299"/>
      <c r="AD67" s="571">
        <v>1</v>
      </c>
      <c r="AE67" s="572"/>
      <c r="AF67" s="277">
        <v>1</v>
      </c>
      <c r="AG67" s="277"/>
      <c r="AH67" s="277"/>
      <c r="AI67" s="277"/>
      <c r="AJ67" s="277"/>
      <c r="AK67" s="277" t="s">
        <v>378</v>
      </c>
      <c r="AL67" s="918"/>
      <c r="AM67" s="915"/>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M67" s="54"/>
      <c r="BN67" s="54"/>
      <c r="BO67" s="55"/>
      <c r="BP67" s="54"/>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row>
    <row r="68" spans="1:96" s="52" customFormat="1" ht="33.75" customHeight="1" thickBot="1">
      <c r="A68" s="395"/>
      <c r="B68" s="506" t="s">
        <v>213</v>
      </c>
      <c r="C68" s="582" t="s">
        <v>210</v>
      </c>
      <c r="D68" s="585"/>
      <c r="E68" s="507" t="s">
        <v>411</v>
      </c>
      <c r="F68" s="504" t="s">
        <v>423</v>
      </c>
      <c r="G68" s="655">
        <v>1</v>
      </c>
      <c r="H68" s="663"/>
      <c r="I68" s="656">
        <v>314</v>
      </c>
      <c r="J68" s="402" t="s">
        <v>136</v>
      </c>
      <c r="K68" s="402" t="s">
        <v>182</v>
      </c>
      <c r="L68" s="402" t="s">
        <v>137</v>
      </c>
      <c r="M68" s="925"/>
      <c r="N68" s="932"/>
      <c r="O68" s="914"/>
      <c r="P68" s="917"/>
      <c r="Q68" s="334"/>
      <c r="R68" s="290"/>
      <c r="S68" s="377"/>
      <c r="T68" s="377"/>
      <c r="U68" s="377"/>
      <c r="V68" s="486"/>
      <c r="W68" s="578">
        <v>600</v>
      </c>
      <c r="X68" s="492"/>
      <c r="Y68" s="371"/>
      <c r="Z68" s="280"/>
      <c r="AA68" s="294"/>
      <c r="AB68" s="295"/>
      <c r="AC68" s="299"/>
      <c r="AD68" s="571">
        <v>1</v>
      </c>
      <c r="AE68" s="572"/>
      <c r="AF68" s="277">
        <v>1</v>
      </c>
      <c r="AG68" s="277"/>
      <c r="AH68" s="277"/>
      <c r="AI68" s="277"/>
      <c r="AJ68" s="277"/>
      <c r="AK68" s="277" t="s">
        <v>378</v>
      </c>
      <c r="AL68" s="918"/>
      <c r="AM68" s="915"/>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M68" s="54"/>
      <c r="BN68" s="54"/>
      <c r="BO68" s="55"/>
      <c r="BP68" s="54"/>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row>
    <row r="69" spans="1:96" s="52" customFormat="1" ht="33.75" customHeight="1">
      <c r="A69" s="395"/>
      <c r="B69" s="506" t="s">
        <v>213</v>
      </c>
      <c r="C69" s="582" t="s">
        <v>210</v>
      </c>
      <c r="D69" s="585"/>
      <c r="E69" s="507" t="s">
        <v>412</v>
      </c>
      <c r="F69" s="504" t="s">
        <v>424</v>
      </c>
      <c r="G69" s="655">
        <v>1</v>
      </c>
      <c r="H69" s="663"/>
      <c r="I69" s="666">
        <v>2916</v>
      </c>
      <c r="J69" s="402" t="s">
        <v>136</v>
      </c>
      <c r="K69" s="402" t="s">
        <v>182</v>
      </c>
      <c r="L69" s="402" t="s">
        <v>137</v>
      </c>
      <c r="M69" s="925">
        <v>1362192</v>
      </c>
      <c r="N69" s="933">
        <v>1154400</v>
      </c>
      <c r="O69" s="914">
        <f>N69*1.18</f>
        <v>1362192</v>
      </c>
      <c r="P69" s="917">
        <f>M69-O69</f>
        <v>0</v>
      </c>
      <c r="Q69" s="334"/>
      <c r="R69" s="290"/>
      <c r="S69" s="377"/>
      <c r="T69" s="377"/>
      <c r="U69" s="377"/>
      <c r="V69" s="486"/>
      <c r="W69" s="496">
        <v>1000</v>
      </c>
      <c r="X69" s="492"/>
      <c r="Y69" s="371"/>
      <c r="Z69" s="280"/>
      <c r="AA69" s="294"/>
      <c r="AB69" s="295"/>
      <c r="AC69" s="299"/>
      <c r="AD69" s="571">
        <v>1</v>
      </c>
      <c r="AE69" s="572"/>
      <c r="AF69" s="277">
        <v>1</v>
      </c>
      <c r="AG69" s="277"/>
      <c r="AH69" s="277"/>
      <c r="AI69" s="277"/>
      <c r="AJ69" s="277"/>
      <c r="AK69" s="277" t="s">
        <v>378</v>
      </c>
      <c r="AL69" s="918"/>
      <c r="AM69" s="915"/>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M69" s="54"/>
      <c r="BN69" s="54"/>
      <c r="BO69" s="55"/>
      <c r="BP69" s="54"/>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row>
    <row r="70" spans="1:96" s="52" customFormat="1" ht="33.75" customHeight="1">
      <c r="A70" s="395"/>
      <c r="B70" s="506" t="s">
        <v>213</v>
      </c>
      <c r="C70" s="582" t="s">
        <v>210</v>
      </c>
      <c r="D70" s="585"/>
      <c r="E70" s="507" t="s">
        <v>413</v>
      </c>
      <c r="F70" s="504" t="s">
        <v>425</v>
      </c>
      <c r="G70" s="655">
        <v>1</v>
      </c>
      <c r="H70" s="664"/>
      <c r="I70" s="656">
        <v>519</v>
      </c>
      <c r="J70" s="402" t="s">
        <v>136</v>
      </c>
      <c r="K70" s="402" t="s">
        <v>182</v>
      </c>
      <c r="L70" s="402" t="s">
        <v>137</v>
      </c>
      <c r="M70" s="925"/>
      <c r="N70" s="933"/>
      <c r="O70" s="914"/>
      <c r="P70" s="917"/>
      <c r="Q70" s="334"/>
      <c r="R70" s="290"/>
      <c r="S70" s="377"/>
      <c r="T70" s="377"/>
      <c r="U70" s="377"/>
      <c r="V70" s="486"/>
      <c r="W70" s="497">
        <v>1500</v>
      </c>
      <c r="X70" s="492"/>
      <c r="Y70" s="371"/>
      <c r="Z70" s="280"/>
      <c r="AA70" s="294"/>
      <c r="AB70" s="295"/>
      <c r="AC70" s="299"/>
      <c r="AD70" s="571">
        <v>1</v>
      </c>
      <c r="AE70" s="572"/>
      <c r="AF70" s="277">
        <v>1</v>
      </c>
      <c r="AG70" s="277"/>
      <c r="AH70" s="277"/>
      <c r="AI70" s="277"/>
      <c r="AJ70" s="277"/>
      <c r="AK70" s="277" t="s">
        <v>378</v>
      </c>
      <c r="AL70" s="918"/>
      <c r="AM70" s="915"/>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M70" s="54"/>
      <c r="BN70" s="54"/>
      <c r="BO70" s="55"/>
      <c r="BP70" s="54"/>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row>
    <row r="71" spans="1:96" s="52" customFormat="1" ht="33.75" customHeight="1">
      <c r="A71" s="395"/>
      <c r="B71" s="506" t="s">
        <v>213</v>
      </c>
      <c r="C71" s="582" t="s">
        <v>210</v>
      </c>
      <c r="D71" s="585"/>
      <c r="E71" s="507" t="s">
        <v>414</v>
      </c>
      <c r="F71" s="504" t="s">
        <v>426</v>
      </c>
      <c r="G71" s="655">
        <v>1</v>
      </c>
      <c r="H71" s="663"/>
      <c r="I71" s="656">
        <v>825</v>
      </c>
      <c r="J71" s="402" t="s">
        <v>136</v>
      </c>
      <c r="K71" s="402" t="s">
        <v>182</v>
      </c>
      <c r="L71" s="402" t="s">
        <v>137</v>
      </c>
      <c r="M71" s="925"/>
      <c r="N71" s="933"/>
      <c r="O71" s="914"/>
      <c r="P71" s="917"/>
      <c r="Q71" s="334"/>
      <c r="R71" s="290"/>
      <c r="S71" s="377"/>
      <c r="T71" s="377"/>
      <c r="U71" s="377"/>
      <c r="V71" s="486"/>
      <c r="W71" s="498">
        <v>500</v>
      </c>
      <c r="X71" s="492"/>
      <c r="Y71" s="371"/>
      <c r="Z71" s="280"/>
      <c r="AA71" s="294"/>
      <c r="AB71" s="295"/>
      <c r="AC71" s="299"/>
      <c r="AD71" s="571">
        <v>1</v>
      </c>
      <c r="AE71" s="572"/>
      <c r="AF71" s="277">
        <v>1</v>
      </c>
      <c r="AG71" s="277"/>
      <c r="AH71" s="277"/>
      <c r="AI71" s="277"/>
      <c r="AJ71" s="277"/>
      <c r="AK71" s="277" t="s">
        <v>378</v>
      </c>
      <c r="AL71" s="918"/>
      <c r="AM71" s="915"/>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M71" s="54"/>
      <c r="BN71" s="54"/>
      <c r="BO71" s="55"/>
      <c r="BP71" s="54"/>
      <c r="BQ71" s="51"/>
      <c r="BR71" s="51"/>
      <c r="BS71" s="51"/>
      <c r="BT71" s="51"/>
      <c r="BU71" s="51"/>
      <c r="BV71" s="51"/>
      <c r="BW71" s="51"/>
      <c r="BX71" s="51"/>
      <c r="BY71" s="51"/>
      <c r="BZ71" s="51"/>
      <c r="CA71" s="51"/>
      <c r="CB71" s="51"/>
      <c r="CC71" s="51"/>
      <c r="CD71" s="51"/>
      <c r="CE71" s="51"/>
      <c r="CF71" s="51"/>
      <c r="CG71" s="51"/>
      <c r="CH71" s="51"/>
      <c r="CI71" s="51"/>
      <c r="CJ71" s="51"/>
      <c r="CK71" s="51"/>
      <c r="CL71" s="51"/>
      <c r="CM71" s="51"/>
      <c r="CN71" s="51"/>
      <c r="CO71" s="51"/>
      <c r="CP71" s="51"/>
      <c r="CQ71" s="51"/>
      <c r="CR71" s="51"/>
    </row>
    <row r="72" spans="1:96" s="52" customFormat="1" ht="33.75" customHeight="1">
      <c r="A72" s="395"/>
      <c r="B72" s="506" t="s">
        <v>213</v>
      </c>
      <c r="C72" s="582" t="s">
        <v>210</v>
      </c>
      <c r="D72" s="585"/>
      <c r="E72" s="507" t="s">
        <v>415</v>
      </c>
      <c r="F72" s="504" t="s">
        <v>427</v>
      </c>
      <c r="G72" s="655">
        <v>1</v>
      </c>
      <c r="H72" s="663"/>
      <c r="I72" s="656">
        <v>825</v>
      </c>
      <c r="J72" s="402" t="s">
        <v>136</v>
      </c>
      <c r="K72" s="402" t="s">
        <v>182</v>
      </c>
      <c r="L72" s="402" t="s">
        <v>137</v>
      </c>
      <c r="M72" s="925"/>
      <c r="N72" s="933"/>
      <c r="O72" s="914"/>
      <c r="P72" s="917"/>
      <c r="Q72" s="334"/>
      <c r="R72" s="290"/>
      <c r="S72" s="377"/>
      <c r="T72" s="377"/>
      <c r="U72" s="377"/>
      <c r="V72" s="486"/>
      <c r="W72" s="498">
        <v>500</v>
      </c>
      <c r="X72" s="492"/>
      <c r="Y72" s="371"/>
      <c r="Z72" s="280"/>
      <c r="AA72" s="294"/>
      <c r="AB72" s="295"/>
      <c r="AC72" s="299"/>
      <c r="AD72" s="571">
        <v>1</v>
      </c>
      <c r="AE72" s="572"/>
      <c r="AF72" s="277">
        <v>1</v>
      </c>
      <c r="AG72" s="277"/>
      <c r="AH72" s="277"/>
      <c r="AI72" s="277"/>
      <c r="AJ72" s="277"/>
      <c r="AK72" s="277" t="s">
        <v>378</v>
      </c>
      <c r="AL72" s="918"/>
      <c r="AM72" s="915"/>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M72" s="54"/>
      <c r="BN72" s="54"/>
      <c r="BO72" s="55"/>
      <c r="BP72" s="54"/>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row>
    <row r="73" spans="1:96" s="52" customFormat="1" ht="33.75" customHeight="1" thickBot="1">
      <c r="A73" s="395"/>
      <c r="B73" s="506" t="s">
        <v>213</v>
      </c>
      <c r="C73" s="582" t="s">
        <v>210</v>
      </c>
      <c r="D73" s="585"/>
      <c r="E73" s="508" t="s">
        <v>416</v>
      </c>
      <c r="F73" s="504" t="s">
        <v>428</v>
      </c>
      <c r="G73" s="655">
        <v>1</v>
      </c>
      <c r="H73" s="663"/>
      <c r="I73" s="656">
        <v>693</v>
      </c>
      <c r="J73" s="402" t="s">
        <v>136</v>
      </c>
      <c r="K73" s="402" t="s">
        <v>182</v>
      </c>
      <c r="L73" s="402" t="s">
        <v>137</v>
      </c>
      <c r="M73" s="925"/>
      <c r="N73" s="933"/>
      <c r="O73" s="914"/>
      <c r="P73" s="917"/>
      <c r="Q73" s="334"/>
      <c r="R73" s="290"/>
      <c r="S73" s="377"/>
      <c r="T73" s="377"/>
      <c r="U73" s="377"/>
      <c r="V73" s="486"/>
      <c r="W73" s="541">
        <v>2000</v>
      </c>
      <c r="X73" s="492"/>
      <c r="Y73" s="371"/>
      <c r="Z73" s="280"/>
      <c r="AA73" s="294"/>
      <c r="AB73" s="295"/>
      <c r="AC73" s="299"/>
      <c r="AD73" s="571">
        <v>1</v>
      </c>
      <c r="AE73" s="572"/>
      <c r="AF73" s="277">
        <v>1</v>
      </c>
      <c r="AG73" s="277"/>
      <c r="AH73" s="277"/>
      <c r="AI73" s="277"/>
      <c r="AJ73" s="277"/>
      <c r="AK73" s="277" t="s">
        <v>378</v>
      </c>
      <c r="AL73" s="918"/>
      <c r="AM73" s="915"/>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M73" s="54"/>
      <c r="BN73" s="54"/>
      <c r="BO73" s="55"/>
      <c r="BP73" s="54"/>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row>
    <row r="74" spans="1:96" s="52" customFormat="1" ht="33.75" customHeight="1" thickBot="1">
      <c r="A74" s="395"/>
      <c r="B74" s="506" t="s">
        <v>213</v>
      </c>
      <c r="C74" s="582" t="s">
        <v>210</v>
      </c>
      <c r="D74" s="585"/>
      <c r="E74" s="507" t="s">
        <v>417</v>
      </c>
      <c r="F74" s="504" t="s">
        <v>429</v>
      </c>
      <c r="G74" s="655">
        <v>1</v>
      </c>
      <c r="H74" s="664"/>
      <c r="I74" s="656">
        <v>1042</v>
      </c>
      <c r="J74" s="402" t="s">
        <v>136</v>
      </c>
      <c r="K74" s="402" t="s">
        <v>164</v>
      </c>
      <c r="L74" s="402" t="s">
        <v>137</v>
      </c>
      <c r="M74" s="637">
        <v>1634300</v>
      </c>
      <c r="N74" s="638">
        <v>1385000</v>
      </c>
      <c r="O74" s="636">
        <f>N74*1.18</f>
        <v>1634300</v>
      </c>
      <c r="P74" s="586">
        <f>M74-O74</f>
        <v>0</v>
      </c>
      <c r="Q74" s="334"/>
      <c r="R74" s="290"/>
      <c r="S74" s="377"/>
      <c r="T74" s="377"/>
      <c r="U74" s="377"/>
      <c r="V74" s="486"/>
      <c r="W74" s="623">
        <v>1412</v>
      </c>
      <c r="X74" s="492"/>
      <c r="Y74" s="371"/>
      <c r="Z74" s="280"/>
      <c r="AA74" s="294"/>
      <c r="AB74" s="295"/>
      <c r="AC74" s="299"/>
      <c r="AD74" s="571">
        <v>1</v>
      </c>
      <c r="AE74" s="572"/>
      <c r="AF74" s="399">
        <v>1</v>
      </c>
      <c r="AG74" s="277"/>
      <c r="AH74" s="277"/>
      <c r="AI74" s="277"/>
      <c r="AJ74" s="277"/>
      <c r="AK74" s="277" t="s">
        <v>462</v>
      </c>
      <c r="AL74" s="918"/>
      <c r="AM74" s="915"/>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M74" s="54"/>
      <c r="BN74" s="54"/>
      <c r="BO74" s="55"/>
      <c r="BP74" s="54"/>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row>
    <row r="75" spans="1:96" s="698" customFormat="1" ht="81" customHeight="1">
      <c r="A75" s="552" t="s">
        <v>8</v>
      </c>
      <c r="B75" s="506" t="s">
        <v>213</v>
      </c>
      <c r="C75" s="582" t="s">
        <v>210</v>
      </c>
      <c r="D75" s="585"/>
      <c r="E75" s="507" t="s">
        <v>468</v>
      </c>
      <c r="F75" s="504" t="s">
        <v>491</v>
      </c>
      <c r="G75" s="655">
        <v>1</v>
      </c>
      <c r="H75" s="664"/>
      <c r="I75" s="665">
        <v>52</v>
      </c>
      <c r="J75" s="402" t="s">
        <v>136</v>
      </c>
      <c r="K75" s="402" t="s">
        <v>182</v>
      </c>
      <c r="L75" s="402" t="s">
        <v>137</v>
      </c>
      <c r="M75" s="685">
        <v>391395.01</v>
      </c>
      <c r="N75" s="686">
        <v>331690.69</v>
      </c>
      <c r="O75" s="683">
        <f>N75*1.18</f>
        <v>391395.01419999998</v>
      </c>
      <c r="P75" s="684">
        <f>M75-O75</f>
        <v>-4.1999999666586518E-3</v>
      </c>
      <c r="Q75" s="334"/>
      <c r="R75" s="290"/>
      <c r="S75" s="377"/>
      <c r="T75" s="377"/>
      <c r="U75" s="377"/>
      <c r="V75" s="624"/>
      <c r="W75" s="1001">
        <v>1491</v>
      </c>
      <c r="X75" s="513"/>
      <c r="Y75" s="371"/>
      <c r="Z75" s="280"/>
      <c r="AA75" s="294"/>
      <c r="AB75" s="295"/>
      <c r="AC75" s="299"/>
      <c r="AD75" s="571">
        <v>1</v>
      </c>
      <c r="AE75" s="572"/>
      <c r="AF75" s="399">
        <v>1</v>
      </c>
      <c r="AG75" s="277"/>
      <c r="AH75" s="277"/>
      <c r="AI75" s="277"/>
      <c r="AJ75" s="277"/>
      <c r="AK75" s="277" t="s">
        <v>462</v>
      </c>
      <c r="AL75" s="696"/>
      <c r="AM75" s="915"/>
      <c r="AN75" s="958" t="s">
        <v>499</v>
      </c>
      <c r="AO75" s="958"/>
      <c r="AP75" s="958"/>
      <c r="AQ75" s="958"/>
      <c r="AR75" s="958"/>
      <c r="AS75" s="958"/>
      <c r="AT75" s="958"/>
      <c r="AU75" s="958"/>
      <c r="AV75" s="958"/>
      <c r="AW75" s="958"/>
      <c r="AX75" s="697"/>
      <c r="AY75" s="697"/>
      <c r="AZ75" s="697"/>
      <c r="BA75" s="697"/>
      <c r="BB75" s="697"/>
      <c r="BC75" s="697"/>
      <c r="BD75" s="697"/>
      <c r="BE75" s="697"/>
      <c r="BF75" s="697"/>
      <c r="BG75" s="697"/>
      <c r="BH75" s="697"/>
      <c r="BI75" s="697"/>
      <c r="BJ75" s="697"/>
      <c r="BK75" s="697"/>
      <c r="BM75" s="699"/>
      <c r="BN75" s="699"/>
      <c r="BO75" s="699"/>
      <c r="BP75" s="699"/>
      <c r="BQ75" s="697"/>
      <c r="BR75" s="697"/>
      <c r="BS75" s="697"/>
      <c r="BT75" s="697"/>
      <c r="BU75" s="697"/>
      <c r="BV75" s="697"/>
      <c r="BW75" s="697"/>
      <c r="BX75" s="697"/>
      <c r="BY75" s="697"/>
      <c r="BZ75" s="697"/>
      <c r="CA75" s="697"/>
      <c r="CB75" s="697"/>
      <c r="CC75" s="697"/>
      <c r="CD75" s="697"/>
      <c r="CE75" s="697"/>
      <c r="CF75" s="697"/>
      <c r="CG75" s="697"/>
      <c r="CH75" s="697"/>
      <c r="CI75" s="697"/>
      <c r="CJ75" s="697"/>
      <c r="CK75" s="697"/>
      <c r="CL75" s="697"/>
      <c r="CM75" s="697"/>
      <c r="CN75" s="697"/>
      <c r="CO75" s="697"/>
      <c r="CP75" s="697"/>
      <c r="CQ75" s="697"/>
      <c r="CR75" s="697"/>
    </row>
    <row r="76" spans="1:96" s="698" customFormat="1" ht="81" customHeight="1" thickBot="1">
      <c r="A76" s="552" t="s">
        <v>8</v>
      </c>
      <c r="B76" s="506" t="s">
        <v>213</v>
      </c>
      <c r="C76" s="582" t="s">
        <v>210</v>
      </c>
      <c r="D76" s="585"/>
      <c r="E76" s="507" t="s">
        <v>506</v>
      </c>
      <c r="F76" s="504" t="s">
        <v>498</v>
      </c>
      <c r="G76" s="655">
        <v>1</v>
      </c>
      <c r="H76" s="664"/>
      <c r="I76" s="665">
        <v>825</v>
      </c>
      <c r="J76" s="402" t="s">
        <v>136</v>
      </c>
      <c r="K76" s="402" t="s">
        <v>182</v>
      </c>
      <c r="L76" s="402" t="s">
        <v>137</v>
      </c>
      <c r="M76" s="700">
        <v>112830.67</v>
      </c>
      <c r="N76" s="686">
        <v>94025.56</v>
      </c>
      <c r="O76" s="683">
        <f>N76*1.2</f>
        <v>112830.67199999999</v>
      </c>
      <c r="P76" s="684">
        <f>M76-O76</f>
        <v>-1.999999993131496E-3</v>
      </c>
      <c r="Q76" s="334"/>
      <c r="R76" s="290"/>
      <c r="S76" s="377"/>
      <c r="T76" s="377"/>
      <c r="U76" s="540"/>
      <c r="V76" s="624"/>
      <c r="W76" s="578">
        <v>200</v>
      </c>
      <c r="X76" s="492"/>
      <c r="Y76" s="371"/>
      <c r="Z76" s="280"/>
      <c r="AA76" s="294"/>
      <c r="AB76" s="295"/>
      <c r="AC76" s="299"/>
      <c r="AD76" s="571">
        <v>1</v>
      </c>
      <c r="AE76" s="572"/>
      <c r="AF76" s="399">
        <v>1</v>
      </c>
      <c r="AG76" s="277"/>
      <c r="AH76" s="277"/>
      <c r="AI76" s="277"/>
      <c r="AJ76" s="277"/>
      <c r="AK76" s="277" t="s">
        <v>505</v>
      </c>
      <c r="AL76" s="696"/>
      <c r="AM76" s="701"/>
      <c r="AN76" s="958"/>
      <c r="AO76" s="958"/>
      <c r="AP76" s="958"/>
      <c r="AQ76" s="958"/>
      <c r="AR76" s="958"/>
      <c r="AS76" s="958"/>
      <c r="AT76" s="958"/>
      <c r="AU76" s="958"/>
      <c r="AV76" s="958"/>
      <c r="AW76" s="958"/>
      <c r="AX76" s="697"/>
      <c r="AY76" s="697"/>
      <c r="AZ76" s="697"/>
      <c r="BA76" s="697"/>
      <c r="BB76" s="697"/>
      <c r="BC76" s="697"/>
      <c r="BD76" s="697"/>
      <c r="BE76" s="697"/>
      <c r="BF76" s="697"/>
      <c r="BG76" s="697"/>
      <c r="BH76" s="697"/>
      <c r="BI76" s="697"/>
      <c r="BJ76" s="697"/>
      <c r="BK76" s="697"/>
      <c r="BM76" s="699"/>
      <c r="BN76" s="699"/>
      <c r="BO76" s="699"/>
      <c r="BP76" s="699"/>
      <c r="BQ76" s="697"/>
      <c r="BR76" s="697"/>
      <c r="BS76" s="697"/>
      <c r="BT76" s="697"/>
      <c r="BU76" s="697"/>
      <c r="BV76" s="697"/>
      <c r="BW76" s="697"/>
      <c r="BX76" s="697"/>
      <c r="BY76" s="697"/>
      <c r="BZ76" s="697"/>
      <c r="CA76" s="697"/>
      <c r="CB76" s="697"/>
      <c r="CC76" s="697"/>
      <c r="CD76" s="697"/>
      <c r="CE76" s="697"/>
      <c r="CF76" s="697"/>
      <c r="CG76" s="697"/>
      <c r="CH76" s="697"/>
      <c r="CI76" s="697"/>
      <c r="CJ76" s="697"/>
      <c r="CK76" s="697"/>
      <c r="CL76" s="697"/>
      <c r="CM76" s="697"/>
      <c r="CN76" s="697"/>
      <c r="CO76" s="697"/>
      <c r="CP76" s="697"/>
      <c r="CQ76" s="697"/>
      <c r="CR76" s="697"/>
    </row>
    <row r="77" spans="1:96" s="52" customFormat="1" ht="37.5" customHeight="1">
      <c r="A77" s="395"/>
      <c r="B77" s="506" t="s">
        <v>213</v>
      </c>
      <c r="C77" s="582" t="s">
        <v>211</v>
      </c>
      <c r="D77" s="585"/>
      <c r="E77" s="507" t="s">
        <v>280</v>
      </c>
      <c r="F77" s="504" t="s">
        <v>346</v>
      </c>
      <c r="G77" s="655">
        <v>1</v>
      </c>
      <c r="H77" s="663"/>
      <c r="I77" s="656">
        <v>98</v>
      </c>
      <c r="J77" s="402" t="s">
        <v>136</v>
      </c>
      <c r="K77" s="402" t="s">
        <v>164</v>
      </c>
      <c r="L77" s="402" t="s">
        <v>137</v>
      </c>
      <c r="M77" s="911">
        <v>520214.8</v>
      </c>
      <c r="N77" s="914">
        <v>440860</v>
      </c>
      <c r="O77" s="914">
        <f>N77*1.18</f>
        <v>520214.8</v>
      </c>
      <c r="P77" s="917">
        <f>M77+M78+M79+M80-O77</f>
        <v>0</v>
      </c>
      <c r="Q77" s="334"/>
      <c r="R77" s="290"/>
      <c r="S77" s="375"/>
      <c r="T77" s="580"/>
      <c r="U77" s="489">
        <v>0.15</v>
      </c>
      <c r="V77" s="639"/>
      <c r="W77" s="495"/>
      <c r="X77" s="375"/>
      <c r="Y77" s="371"/>
      <c r="Z77" s="280"/>
      <c r="AA77" s="293"/>
      <c r="AB77" s="296"/>
      <c r="AC77" s="300"/>
      <c r="AD77" s="571">
        <v>1</v>
      </c>
      <c r="AE77" s="572"/>
      <c r="AF77" s="399">
        <v>1</v>
      </c>
      <c r="AG77" s="277"/>
      <c r="AH77" s="277"/>
      <c r="AI77" s="277"/>
      <c r="AJ77" s="277"/>
      <c r="AK77" s="277" t="s">
        <v>450</v>
      </c>
      <c r="AL77" s="51"/>
      <c r="AM77" s="922" t="s">
        <v>473</v>
      </c>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M77" s="54"/>
      <c r="BN77" s="54"/>
      <c r="BO77" s="55"/>
      <c r="BP77" s="54"/>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row>
    <row r="78" spans="1:96" s="52" customFormat="1" ht="37.5" customHeight="1">
      <c r="A78" s="395"/>
      <c r="B78" s="506" t="s">
        <v>213</v>
      </c>
      <c r="C78" s="582" t="s">
        <v>211</v>
      </c>
      <c r="D78" s="585"/>
      <c r="E78" s="508" t="s">
        <v>281</v>
      </c>
      <c r="F78" s="504" t="s">
        <v>347</v>
      </c>
      <c r="G78" s="655">
        <v>0</v>
      </c>
      <c r="H78" s="663">
        <v>1</v>
      </c>
      <c r="I78" s="656">
        <v>169</v>
      </c>
      <c r="J78" s="402" t="s">
        <v>136</v>
      </c>
      <c r="K78" s="402" t="s">
        <v>164</v>
      </c>
      <c r="L78" s="402" t="s">
        <v>137</v>
      </c>
      <c r="M78" s="912"/>
      <c r="N78" s="914"/>
      <c r="O78" s="914"/>
      <c r="P78" s="917"/>
      <c r="Q78" s="334"/>
      <c r="R78" s="290"/>
      <c r="S78" s="377"/>
      <c r="T78" s="486"/>
      <c r="U78" s="598">
        <v>0.15</v>
      </c>
      <c r="V78" s="487"/>
      <c r="W78" s="378"/>
      <c r="X78" s="377"/>
      <c r="Y78" s="371"/>
      <c r="Z78" s="280"/>
      <c r="AA78" s="293"/>
      <c r="AB78" s="296"/>
      <c r="AC78" s="300"/>
      <c r="AD78" s="571">
        <v>1</v>
      </c>
      <c r="AE78" s="572"/>
      <c r="AF78" s="399">
        <v>1</v>
      </c>
      <c r="AG78" s="277"/>
      <c r="AH78" s="277"/>
      <c r="AI78" s="277"/>
      <c r="AJ78" s="277"/>
      <c r="AK78" s="277" t="s">
        <v>450</v>
      </c>
      <c r="AL78" s="51"/>
      <c r="AM78" s="923"/>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M78" s="54"/>
      <c r="BN78" s="54"/>
      <c r="BO78" s="55"/>
      <c r="BP78" s="54"/>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row>
    <row r="79" spans="1:96" s="52" customFormat="1" ht="37.5" customHeight="1">
      <c r="A79" s="395"/>
      <c r="B79" s="506" t="s">
        <v>213</v>
      </c>
      <c r="C79" s="582" t="s">
        <v>211</v>
      </c>
      <c r="D79" s="585"/>
      <c r="E79" s="507" t="s">
        <v>282</v>
      </c>
      <c r="F79" s="504" t="s">
        <v>348</v>
      </c>
      <c r="G79" s="655">
        <v>1</v>
      </c>
      <c r="H79" s="663"/>
      <c r="I79" s="656">
        <v>416</v>
      </c>
      <c r="J79" s="402" t="s">
        <v>136</v>
      </c>
      <c r="K79" s="402" t="s">
        <v>164</v>
      </c>
      <c r="L79" s="402" t="s">
        <v>137</v>
      </c>
      <c r="M79" s="912"/>
      <c r="N79" s="914"/>
      <c r="O79" s="914"/>
      <c r="P79" s="917"/>
      <c r="Q79" s="334"/>
      <c r="R79" s="290"/>
      <c r="S79" s="375"/>
      <c r="T79" s="485"/>
      <c r="U79" s="598">
        <v>0.12</v>
      </c>
      <c r="V79" s="487"/>
      <c r="W79" s="376"/>
      <c r="X79" s="375"/>
      <c r="Y79" s="371"/>
      <c r="Z79" s="280"/>
      <c r="AA79" s="293"/>
      <c r="AB79" s="296"/>
      <c r="AC79" s="300"/>
      <c r="AD79" s="571">
        <v>1</v>
      </c>
      <c r="AE79" s="572"/>
      <c r="AF79" s="399">
        <v>1</v>
      </c>
      <c r="AG79" s="277"/>
      <c r="AH79" s="277"/>
      <c r="AI79" s="277"/>
      <c r="AJ79" s="277"/>
      <c r="AK79" s="277" t="s">
        <v>450</v>
      </c>
      <c r="AL79" s="51"/>
      <c r="AM79" s="923"/>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M79" s="54"/>
      <c r="BN79" s="54"/>
      <c r="BO79" s="55"/>
      <c r="BP79" s="54"/>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row>
    <row r="80" spans="1:96" s="52" customFormat="1" ht="37.5" customHeight="1" thickBot="1">
      <c r="A80" s="395"/>
      <c r="B80" s="506" t="s">
        <v>213</v>
      </c>
      <c r="C80" s="582" t="s">
        <v>211</v>
      </c>
      <c r="D80" s="585"/>
      <c r="E80" s="507" t="s">
        <v>283</v>
      </c>
      <c r="F80" s="504" t="s">
        <v>349</v>
      </c>
      <c r="G80" s="655">
        <v>1</v>
      </c>
      <c r="H80" s="663"/>
      <c r="I80" s="656">
        <v>368</v>
      </c>
      <c r="J80" s="402" t="s">
        <v>136</v>
      </c>
      <c r="K80" s="402" t="s">
        <v>164</v>
      </c>
      <c r="L80" s="402" t="s">
        <v>137</v>
      </c>
      <c r="M80" s="913"/>
      <c r="N80" s="914"/>
      <c r="O80" s="914"/>
      <c r="P80" s="917"/>
      <c r="Q80" s="334"/>
      <c r="R80" s="290"/>
      <c r="S80" s="375"/>
      <c r="T80" s="485"/>
      <c r="U80" s="599">
        <v>0.08</v>
      </c>
      <c r="V80" s="487"/>
      <c r="W80" s="494"/>
      <c r="X80" s="375"/>
      <c r="Y80" s="371"/>
      <c r="Z80" s="280"/>
      <c r="AA80" s="293"/>
      <c r="AB80" s="296"/>
      <c r="AC80" s="300"/>
      <c r="AD80" s="571">
        <v>1</v>
      </c>
      <c r="AE80" s="572"/>
      <c r="AF80" s="399">
        <v>1</v>
      </c>
      <c r="AG80" s="277"/>
      <c r="AH80" s="277"/>
      <c r="AI80" s="277"/>
      <c r="AJ80" s="277"/>
      <c r="AK80" s="277" t="s">
        <v>450</v>
      </c>
      <c r="AL80" s="51"/>
      <c r="AM80" s="923"/>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M80" s="54"/>
      <c r="BN80" s="54"/>
      <c r="BO80" s="55"/>
      <c r="BP80" s="54"/>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row>
    <row r="81" spans="1:96" s="52" customFormat="1" ht="37.5" customHeight="1">
      <c r="A81" s="395"/>
      <c r="B81" s="506" t="s">
        <v>213</v>
      </c>
      <c r="C81" s="582" t="s">
        <v>211</v>
      </c>
      <c r="D81" s="585"/>
      <c r="E81" s="507" t="s">
        <v>284</v>
      </c>
      <c r="F81" s="504" t="s">
        <v>350</v>
      </c>
      <c r="G81" s="655">
        <v>1</v>
      </c>
      <c r="H81" s="663"/>
      <c r="I81" s="656">
        <v>582</v>
      </c>
      <c r="J81" s="402" t="s">
        <v>136</v>
      </c>
      <c r="K81" s="402" t="s">
        <v>182</v>
      </c>
      <c r="L81" s="402" t="s">
        <v>137</v>
      </c>
      <c r="M81" s="911">
        <v>578318</v>
      </c>
      <c r="N81" s="914">
        <v>490100</v>
      </c>
      <c r="O81" s="914">
        <f>N81*1.18</f>
        <v>578318</v>
      </c>
      <c r="P81" s="917">
        <f>M81+M82+M83+M84-O81</f>
        <v>0</v>
      </c>
      <c r="Q81" s="334"/>
      <c r="R81" s="290"/>
      <c r="S81" s="375"/>
      <c r="T81" s="375"/>
      <c r="U81" s="369"/>
      <c r="V81" s="491"/>
      <c r="W81" s="496">
        <v>1000</v>
      </c>
      <c r="X81" s="492"/>
      <c r="Y81" s="371"/>
      <c r="Z81" s="280"/>
      <c r="AA81" s="293"/>
      <c r="AB81" s="296"/>
      <c r="AC81" s="300"/>
      <c r="AD81" s="571">
        <v>1</v>
      </c>
      <c r="AE81" s="572"/>
      <c r="AF81" s="399">
        <v>1</v>
      </c>
      <c r="AG81" s="277"/>
      <c r="AH81" s="277"/>
      <c r="AI81" s="277"/>
      <c r="AJ81" s="277"/>
      <c r="AK81" s="277" t="s">
        <v>450</v>
      </c>
      <c r="AL81" s="51"/>
      <c r="AM81" s="923"/>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M81" s="54"/>
      <c r="BN81" s="54"/>
      <c r="BO81" s="55"/>
      <c r="BP81" s="54"/>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row>
    <row r="82" spans="1:96" s="52" customFormat="1" ht="37.5" customHeight="1">
      <c r="A82" s="395"/>
      <c r="B82" s="506" t="s">
        <v>213</v>
      </c>
      <c r="C82" s="582" t="s">
        <v>211</v>
      </c>
      <c r="D82" s="585"/>
      <c r="E82" s="507" t="s">
        <v>285</v>
      </c>
      <c r="F82" s="504" t="s">
        <v>351</v>
      </c>
      <c r="G82" s="655">
        <v>1</v>
      </c>
      <c r="H82" s="663"/>
      <c r="I82" s="656">
        <v>870</v>
      </c>
      <c r="J82" s="402" t="s">
        <v>136</v>
      </c>
      <c r="K82" s="402" t="s">
        <v>182</v>
      </c>
      <c r="L82" s="402" t="s">
        <v>137</v>
      </c>
      <c r="M82" s="912"/>
      <c r="N82" s="914"/>
      <c r="O82" s="914"/>
      <c r="P82" s="917"/>
      <c r="Q82" s="334"/>
      <c r="R82" s="290"/>
      <c r="S82" s="375"/>
      <c r="T82" s="375"/>
      <c r="U82" s="369"/>
      <c r="V82" s="491"/>
      <c r="W82" s="497">
        <v>1000</v>
      </c>
      <c r="X82" s="492"/>
      <c r="Y82" s="371"/>
      <c r="Z82" s="280"/>
      <c r="AA82" s="293"/>
      <c r="AB82" s="296"/>
      <c r="AC82" s="300"/>
      <c r="AD82" s="571">
        <v>1</v>
      </c>
      <c r="AE82" s="572"/>
      <c r="AF82" s="399">
        <v>1</v>
      </c>
      <c r="AG82" s="277"/>
      <c r="AH82" s="277"/>
      <c r="AI82" s="277"/>
      <c r="AJ82" s="277"/>
      <c r="AK82" s="277" t="s">
        <v>450</v>
      </c>
      <c r="AL82" s="51"/>
      <c r="AM82" s="923"/>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M82" s="54"/>
      <c r="BN82" s="54"/>
      <c r="BO82" s="55"/>
      <c r="BP82" s="54"/>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row>
    <row r="83" spans="1:96" s="52" customFormat="1" ht="37.5" customHeight="1">
      <c r="A83" s="395"/>
      <c r="B83" s="506" t="s">
        <v>213</v>
      </c>
      <c r="C83" s="582" t="s">
        <v>211</v>
      </c>
      <c r="D83" s="585"/>
      <c r="E83" s="507" t="s">
        <v>286</v>
      </c>
      <c r="F83" s="504" t="s">
        <v>352</v>
      </c>
      <c r="G83" s="655">
        <v>1</v>
      </c>
      <c r="H83" s="663"/>
      <c r="I83" s="656">
        <v>178</v>
      </c>
      <c r="J83" s="402" t="s">
        <v>136</v>
      </c>
      <c r="K83" s="402" t="s">
        <v>182</v>
      </c>
      <c r="L83" s="402" t="s">
        <v>137</v>
      </c>
      <c r="M83" s="912"/>
      <c r="N83" s="914"/>
      <c r="O83" s="914"/>
      <c r="P83" s="917"/>
      <c r="Q83" s="334"/>
      <c r="R83" s="290"/>
      <c r="S83" s="377"/>
      <c r="T83" s="377"/>
      <c r="U83" s="369"/>
      <c r="V83" s="491"/>
      <c r="W83" s="498">
        <v>1000</v>
      </c>
      <c r="X83" s="493"/>
      <c r="Y83" s="371"/>
      <c r="Z83" s="280"/>
      <c r="AA83" s="293"/>
      <c r="AB83" s="296"/>
      <c r="AC83" s="300"/>
      <c r="AD83" s="571">
        <v>1</v>
      </c>
      <c r="AE83" s="572"/>
      <c r="AF83" s="399">
        <v>1</v>
      </c>
      <c r="AG83" s="277"/>
      <c r="AH83" s="277"/>
      <c r="AI83" s="277"/>
      <c r="AJ83" s="277"/>
      <c r="AK83" s="277" t="s">
        <v>450</v>
      </c>
      <c r="AL83" s="51"/>
      <c r="AM83" s="923"/>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M83" s="54"/>
      <c r="BN83" s="54"/>
      <c r="BO83" s="55"/>
      <c r="BP83" s="54"/>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row>
    <row r="84" spans="1:96" s="52" customFormat="1" ht="37.5" customHeight="1" thickBot="1">
      <c r="A84" s="395"/>
      <c r="B84" s="506" t="s">
        <v>213</v>
      </c>
      <c r="C84" s="582" t="s">
        <v>211</v>
      </c>
      <c r="D84" s="585"/>
      <c r="E84" s="507" t="s">
        <v>287</v>
      </c>
      <c r="F84" s="504" t="s">
        <v>353</v>
      </c>
      <c r="G84" s="655">
        <v>1</v>
      </c>
      <c r="H84" s="664"/>
      <c r="I84" s="656">
        <v>707</v>
      </c>
      <c r="J84" s="402" t="s">
        <v>136</v>
      </c>
      <c r="K84" s="402" t="s">
        <v>182</v>
      </c>
      <c r="L84" s="402" t="s">
        <v>137</v>
      </c>
      <c r="M84" s="913"/>
      <c r="N84" s="914"/>
      <c r="O84" s="914"/>
      <c r="P84" s="917"/>
      <c r="Q84" s="334"/>
      <c r="R84" s="290"/>
      <c r="S84" s="375"/>
      <c r="T84" s="375"/>
      <c r="U84" s="369"/>
      <c r="V84" s="491"/>
      <c r="W84" s="499">
        <v>500</v>
      </c>
      <c r="X84" s="492"/>
      <c r="Y84" s="371"/>
      <c r="Z84" s="280"/>
      <c r="AA84" s="565"/>
      <c r="AB84" s="296"/>
      <c r="AC84" s="300"/>
      <c r="AD84" s="571">
        <v>1</v>
      </c>
      <c r="AE84" s="572"/>
      <c r="AF84" s="399">
        <v>1</v>
      </c>
      <c r="AG84" s="277"/>
      <c r="AH84" s="277"/>
      <c r="AI84" s="277"/>
      <c r="AJ84" s="277"/>
      <c r="AK84" s="277" t="s">
        <v>450</v>
      </c>
      <c r="AL84" s="51"/>
      <c r="AM84" s="923"/>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M84" s="54"/>
      <c r="BN84" s="54"/>
      <c r="BO84" s="55"/>
      <c r="BP84" s="54"/>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row>
    <row r="85" spans="1:96" s="52" customFormat="1" ht="37.5" customHeight="1" thickBot="1">
      <c r="A85" s="395"/>
      <c r="B85" s="506" t="s">
        <v>213</v>
      </c>
      <c r="C85" s="582" t="s">
        <v>211</v>
      </c>
      <c r="D85" s="585"/>
      <c r="E85" s="507" t="s">
        <v>288</v>
      </c>
      <c r="F85" s="504" t="s">
        <v>354</v>
      </c>
      <c r="G85" s="655">
        <v>1</v>
      </c>
      <c r="H85" s="663"/>
      <c r="I85" s="656">
        <v>282</v>
      </c>
      <c r="J85" s="402" t="s">
        <v>136</v>
      </c>
      <c r="K85" s="401" t="s">
        <v>161</v>
      </c>
      <c r="L85" s="402" t="s">
        <v>137</v>
      </c>
      <c r="M85" s="657">
        <v>77868.2</v>
      </c>
      <c r="N85" s="625">
        <v>65990</v>
      </c>
      <c r="O85" s="626">
        <f>N85*1.18</f>
        <v>77868.2</v>
      </c>
      <c r="P85" s="627">
        <f>M85-O85</f>
        <v>0</v>
      </c>
      <c r="Q85" s="334"/>
      <c r="R85" s="290"/>
      <c r="S85" s="375"/>
      <c r="T85" s="375"/>
      <c r="U85" s="600"/>
      <c r="V85" s="370"/>
      <c r="W85" s="495"/>
      <c r="X85" s="375"/>
      <c r="Y85" s="371"/>
      <c r="Z85" s="563"/>
      <c r="AA85" s="604">
        <v>150</v>
      </c>
      <c r="AB85" s="564"/>
      <c r="AC85" s="300"/>
      <c r="AD85" s="571">
        <v>1</v>
      </c>
      <c r="AE85" s="572"/>
      <c r="AF85" s="399">
        <v>1</v>
      </c>
      <c r="AG85" s="277"/>
      <c r="AH85" s="277"/>
      <c r="AI85" s="277"/>
      <c r="AJ85" s="277"/>
      <c r="AK85" s="277" t="s">
        <v>450</v>
      </c>
      <c r="AL85" s="51"/>
      <c r="AM85" s="923"/>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M85" s="54"/>
      <c r="BN85" s="54"/>
      <c r="BO85" s="55"/>
      <c r="BP85" s="54"/>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row>
    <row r="86" spans="1:96" s="52" customFormat="1" ht="37.5" customHeight="1">
      <c r="A86" s="395"/>
      <c r="B86" s="506" t="s">
        <v>213</v>
      </c>
      <c r="C86" s="582" t="s">
        <v>211</v>
      </c>
      <c r="D86" s="585"/>
      <c r="E86" s="507" t="s">
        <v>432</v>
      </c>
      <c r="F86" s="504" t="s">
        <v>438</v>
      </c>
      <c r="G86" s="655">
        <v>1</v>
      </c>
      <c r="H86" s="663"/>
      <c r="I86" s="656">
        <v>258</v>
      </c>
      <c r="J86" s="402" t="s">
        <v>136</v>
      </c>
      <c r="K86" s="402" t="s">
        <v>182</v>
      </c>
      <c r="L86" s="402" t="s">
        <v>137</v>
      </c>
      <c r="M86" s="657">
        <v>210000</v>
      </c>
      <c r="N86" s="926">
        <v>326256</v>
      </c>
      <c r="O86" s="928">
        <f>N86*1.18</f>
        <v>384982.07999999996</v>
      </c>
      <c r="P86" s="919">
        <f>M86+M87-O86</f>
        <v>17.92000000004191</v>
      </c>
      <c r="Q86" s="334"/>
      <c r="R86" s="290"/>
      <c r="S86" s="375"/>
      <c r="T86" s="485"/>
      <c r="U86" s="489">
        <v>0.12</v>
      </c>
      <c r="V86" s="487"/>
      <c r="W86" s="495"/>
      <c r="X86" s="375"/>
      <c r="Y86" s="371"/>
      <c r="Z86" s="280"/>
      <c r="AA86" s="605"/>
      <c r="AB86" s="296"/>
      <c r="AC86" s="300"/>
      <c r="AD86" s="571">
        <v>1</v>
      </c>
      <c r="AE86" s="572"/>
      <c r="AF86" s="399">
        <v>1</v>
      </c>
      <c r="AG86" s="277"/>
      <c r="AH86" s="277"/>
      <c r="AI86" s="277"/>
      <c r="AJ86" s="277"/>
      <c r="AK86" s="277" t="s">
        <v>462</v>
      </c>
      <c r="AL86" s="916" t="s">
        <v>387</v>
      </c>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M86" s="54"/>
      <c r="BN86" s="54"/>
      <c r="BO86" s="55"/>
      <c r="BP86" s="54"/>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row>
    <row r="87" spans="1:96" s="52" customFormat="1" ht="37.5" customHeight="1" thickBot="1">
      <c r="A87" s="395"/>
      <c r="B87" s="506" t="s">
        <v>213</v>
      </c>
      <c r="C87" s="582" t="s">
        <v>211</v>
      </c>
      <c r="D87" s="585"/>
      <c r="E87" s="507" t="s">
        <v>433</v>
      </c>
      <c r="F87" s="504" t="s">
        <v>348</v>
      </c>
      <c r="G87" s="655">
        <v>1</v>
      </c>
      <c r="H87" s="663"/>
      <c r="I87" s="656">
        <v>416</v>
      </c>
      <c r="J87" s="402" t="s">
        <v>136</v>
      </c>
      <c r="K87" s="402" t="s">
        <v>182</v>
      </c>
      <c r="L87" s="402" t="s">
        <v>137</v>
      </c>
      <c r="M87" s="657">
        <v>175000</v>
      </c>
      <c r="N87" s="927"/>
      <c r="O87" s="929"/>
      <c r="P87" s="921"/>
      <c r="Q87" s="334"/>
      <c r="R87" s="290"/>
      <c r="S87" s="375"/>
      <c r="T87" s="485"/>
      <c r="U87" s="490">
        <v>0.1</v>
      </c>
      <c r="V87" s="487"/>
      <c r="W87" s="579"/>
      <c r="X87" s="375"/>
      <c r="Y87" s="371"/>
      <c r="Z87" s="280"/>
      <c r="AA87" s="606"/>
      <c r="AB87" s="296"/>
      <c r="AC87" s="300"/>
      <c r="AD87" s="571">
        <v>1</v>
      </c>
      <c r="AE87" s="572"/>
      <c r="AF87" s="399">
        <v>1</v>
      </c>
      <c r="AG87" s="277"/>
      <c r="AH87" s="277"/>
      <c r="AI87" s="277"/>
      <c r="AJ87" s="277"/>
      <c r="AK87" s="277" t="s">
        <v>462</v>
      </c>
      <c r="AL87" s="916"/>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M87" s="54"/>
      <c r="BN87" s="54"/>
      <c r="BO87" s="55"/>
      <c r="BP87" s="54"/>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row>
    <row r="88" spans="1:96" s="52" customFormat="1" ht="37.5" customHeight="1">
      <c r="A88" s="395"/>
      <c r="B88" s="506" t="s">
        <v>213</v>
      </c>
      <c r="C88" s="582" t="s">
        <v>211</v>
      </c>
      <c r="D88" s="585"/>
      <c r="E88" s="507" t="s">
        <v>434</v>
      </c>
      <c r="F88" s="504" t="s">
        <v>351</v>
      </c>
      <c r="G88" s="655">
        <v>1</v>
      </c>
      <c r="H88" s="663"/>
      <c r="I88" s="656">
        <v>870</v>
      </c>
      <c r="J88" s="402" t="s">
        <v>136</v>
      </c>
      <c r="K88" s="402" t="s">
        <v>182</v>
      </c>
      <c r="L88" s="402" t="s">
        <v>137</v>
      </c>
      <c r="M88" s="657">
        <v>205000</v>
      </c>
      <c r="N88" s="926">
        <v>438090</v>
      </c>
      <c r="O88" s="928">
        <f>N88*1.18</f>
        <v>516946.19999999995</v>
      </c>
      <c r="P88" s="919">
        <f>M88+M89+M90-O88</f>
        <v>53.800000000046566</v>
      </c>
      <c r="Q88" s="334"/>
      <c r="R88" s="290"/>
      <c r="S88" s="375"/>
      <c r="T88" s="375"/>
      <c r="U88" s="369"/>
      <c r="V88" s="491"/>
      <c r="W88" s="496">
        <v>700</v>
      </c>
      <c r="X88" s="492"/>
      <c r="Y88" s="371"/>
      <c r="Z88" s="280"/>
      <c r="AA88" s="606"/>
      <c r="AB88" s="296"/>
      <c r="AC88" s="300"/>
      <c r="AD88" s="571">
        <v>1</v>
      </c>
      <c r="AE88" s="572"/>
      <c r="AF88" s="399">
        <v>1</v>
      </c>
      <c r="AG88" s="277"/>
      <c r="AH88" s="277"/>
      <c r="AI88" s="277"/>
      <c r="AJ88" s="277"/>
      <c r="AK88" s="277" t="s">
        <v>462</v>
      </c>
      <c r="AL88" s="916"/>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M88" s="54"/>
      <c r="BN88" s="54"/>
      <c r="BO88" s="55"/>
      <c r="BP88" s="54"/>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row>
    <row r="89" spans="1:96" s="52" customFormat="1" ht="37.5" customHeight="1">
      <c r="A89" s="395"/>
      <c r="B89" s="506" t="s">
        <v>213</v>
      </c>
      <c r="C89" s="582" t="s">
        <v>211</v>
      </c>
      <c r="D89" s="585"/>
      <c r="E89" s="507" t="s">
        <v>435</v>
      </c>
      <c r="F89" s="504" t="s">
        <v>352</v>
      </c>
      <c r="G89" s="655">
        <v>1</v>
      </c>
      <c r="H89" s="663"/>
      <c r="I89" s="656">
        <v>178</v>
      </c>
      <c r="J89" s="402" t="s">
        <v>136</v>
      </c>
      <c r="K89" s="402" t="s">
        <v>182</v>
      </c>
      <c r="L89" s="402" t="s">
        <v>137</v>
      </c>
      <c r="M89" s="657">
        <v>120000</v>
      </c>
      <c r="N89" s="930"/>
      <c r="O89" s="931"/>
      <c r="P89" s="920"/>
      <c r="Q89" s="334"/>
      <c r="R89" s="290"/>
      <c r="S89" s="375"/>
      <c r="T89" s="375"/>
      <c r="U89" s="369"/>
      <c r="V89" s="491"/>
      <c r="W89" s="602">
        <v>300</v>
      </c>
      <c r="X89" s="492"/>
      <c r="Y89" s="371"/>
      <c r="Z89" s="280"/>
      <c r="AA89" s="606"/>
      <c r="AB89" s="296"/>
      <c r="AC89" s="300"/>
      <c r="AD89" s="571">
        <v>1</v>
      </c>
      <c r="AE89" s="572"/>
      <c r="AF89" s="399">
        <v>1</v>
      </c>
      <c r="AG89" s="277"/>
      <c r="AH89" s="277"/>
      <c r="AI89" s="277"/>
      <c r="AJ89" s="277"/>
      <c r="AK89" s="277" t="s">
        <v>462</v>
      </c>
      <c r="AL89" s="916"/>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M89" s="54"/>
      <c r="BN89" s="54"/>
      <c r="BO89" s="55"/>
      <c r="BP89" s="54"/>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row>
    <row r="90" spans="1:96" s="52" customFormat="1" ht="37.5" customHeight="1" thickBot="1">
      <c r="A90" s="395"/>
      <c r="B90" s="506" t="s">
        <v>213</v>
      </c>
      <c r="C90" s="582" t="s">
        <v>211</v>
      </c>
      <c r="D90" s="585"/>
      <c r="E90" s="507" t="s">
        <v>436</v>
      </c>
      <c r="F90" s="504" t="s">
        <v>439</v>
      </c>
      <c r="G90" s="655">
        <v>1</v>
      </c>
      <c r="H90" s="663"/>
      <c r="I90" s="656">
        <v>396</v>
      </c>
      <c r="J90" s="402" t="s">
        <v>136</v>
      </c>
      <c r="K90" s="402" t="s">
        <v>182</v>
      </c>
      <c r="L90" s="402" t="s">
        <v>137</v>
      </c>
      <c r="M90" s="657">
        <v>192000</v>
      </c>
      <c r="N90" s="927"/>
      <c r="O90" s="929"/>
      <c r="P90" s="921"/>
      <c r="Q90" s="334"/>
      <c r="R90" s="290"/>
      <c r="S90" s="375"/>
      <c r="T90" s="375"/>
      <c r="U90" s="369"/>
      <c r="V90" s="491"/>
      <c r="W90" s="603">
        <v>450</v>
      </c>
      <c r="X90" s="492"/>
      <c r="Y90" s="371"/>
      <c r="Z90" s="280"/>
      <c r="AA90" s="607"/>
      <c r="AB90" s="296"/>
      <c r="AC90" s="300"/>
      <c r="AD90" s="571">
        <v>1</v>
      </c>
      <c r="AE90" s="572"/>
      <c r="AF90" s="399">
        <v>1</v>
      </c>
      <c r="AG90" s="277"/>
      <c r="AH90" s="277"/>
      <c r="AI90" s="277"/>
      <c r="AJ90" s="277"/>
      <c r="AK90" s="277" t="s">
        <v>462</v>
      </c>
      <c r="AL90" s="916"/>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M90" s="54"/>
      <c r="BN90" s="54"/>
      <c r="BO90" s="55"/>
      <c r="BP90" s="54"/>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row>
    <row r="91" spans="1:96" s="52" customFormat="1" ht="37.5" customHeight="1" thickBot="1">
      <c r="A91" s="395"/>
      <c r="B91" s="506" t="s">
        <v>213</v>
      </c>
      <c r="C91" s="582" t="s">
        <v>211</v>
      </c>
      <c r="D91" s="585"/>
      <c r="E91" s="507" t="s">
        <v>437</v>
      </c>
      <c r="F91" s="504" t="s">
        <v>440</v>
      </c>
      <c r="G91" s="655">
        <v>1</v>
      </c>
      <c r="H91" s="663"/>
      <c r="I91" s="656">
        <v>54</v>
      </c>
      <c r="J91" s="402" t="s">
        <v>136</v>
      </c>
      <c r="K91" s="401" t="s">
        <v>161</v>
      </c>
      <c r="L91" s="402" t="s">
        <v>137</v>
      </c>
      <c r="M91" s="657">
        <v>86300</v>
      </c>
      <c r="N91" s="601">
        <v>73122</v>
      </c>
      <c r="O91" s="636">
        <f>N91*1.18</f>
        <v>86283.959999999992</v>
      </c>
      <c r="P91" s="586">
        <f t="shared" ref="P91:P95" si="4">M91-O91</f>
        <v>16.040000000008149</v>
      </c>
      <c r="Q91" s="334"/>
      <c r="R91" s="290"/>
      <c r="S91" s="485"/>
      <c r="T91" s="375"/>
      <c r="U91" s="372"/>
      <c r="V91" s="487"/>
      <c r="W91" s="579"/>
      <c r="X91" s="375"/>
      <c r="Y91" s="371"/>
      <c r="Z91" s="631"/>
      <c r="AA91" s="632">
        <v>100</v>
      </c>
      <c r="AB91" s="516"/>
      <c r="AC91" s="300"/>
      <c r="AD91" s="571">
        <v>1</v>
      </c>
      <c r="AE91" s="572"/>
      <c r="AF91" s="399">
        <v>1</v>
      </c>
      <c r="AG91" s="277"/>
      <c r="AH91" s="277"/>
      <c r="AI91" s="277"/>
      <c r="AJ91" s="277"/>
      <c r="AK91" s="277" t="s">
        <v>462</v>
      </c>
      <c r="AL91" s="916"/>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M91" s="54"/>
      <c r="BN91" s="54"/>
      <c r="BO91" s="55"/>
      <c r="BP91" s="54"/>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row>
    <row r="92" spans="1:96" s="52" customFormat="1" ht="37.5" customHeight="1" thickBot="1">
      <c r="A92" s="395"/>
      <c r="B92" s="506" t="s">
        <v>213</v>
      </c>
      <c r="C92" s="582" t="s">
        <v>211</v>
      </c>
      <c r="D92" s="585"/>
      <c r="E92" s="507" t="s">
        <v>478</v>
      </c>
      <c r="F92" s="504"/>
      <c r="G92" s="655">
        <v>1</v>
      </c>
      <c r="H92" s="663"/>
      <c r="I92" s="656">
        <v>282</v>
      </c>
      <c r="J92" s="402" t="s">
        <v>136</v>
      </c>
      <c r="K92" s="402" t="s">
        <v>182</v>
      </c>
      <c r="L92" s="402" t="s">
        <v>137</v>
      </c>
      <c r="M92" s="657">
        <v>37091.800000000003</v>
      </c>
      <c r="N92" s="657">
        <v>31433.73</v>
      </c>
      <c r="O92" s="636">
        <f>N92*1.18</f>
        <v>37091.801399999997</v>
      </c>
      <c r="P92" s="629">
        <f>M92-O92</f>
        <v>-1.3999999937368557E-3</v>
      </c>
      <c r="Q92" s="334"/>
      <c r="R92" s="290"/>
      <c r="S92" s="485"/>
      <c r="T92" s="543"/>
      <c r="U92" s="635"/>
      <c r="V92" s="639"/>
      <c r="W92" s="622">
        <v>200</v>
      </c>
      <c r="X92" s="492"/>
      <c r="Y92" s="371"/>
      <c r="Z92" s="551"/>
      <c r="AA92" s="606"/>
      <c r="AB92" s="296"/>
      <c r="AC92" s="300"/>
      <c r="AD92" s="571">
        <v>1</v>
      </c>
      <c r="AE92" s="572"/>
      <c r="AF92" s="399">
        <v>1</v>
      </c>
      <c r="AG92" s="277"/>
      <c r="AH92" s="277"/>
      <c r="AI92" s="277"/>
      <c r="AJ92" s="277"/>
      <c r="AK92" s="277" t="s">
        <v>462</v>
      </c>
      <c r="AL92" s="558"/>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M92" s="54"/>
      <c r="BN92" s="54"/>
      <c r="BO92" s="55"/>
      <c r="BP92" s="54"/>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row>
    <row r="93" spans="1:96" s="52" customFormat="1" ht="45" customHeight="1" thickBot="1">
      <c r="A93" s="395"/>
      <c r="B93" s="506" t="s">
        <v>213</v>
      </c>
      <c r="C93" s="582" t="s">
        <v>212</v>
      </c>
      <c r="D93" s="585"/>
      <c r="E93" s="508" t="s">
        <v>289</v>
      </c>
      <c r="F93" s="505" t="s">
        <v>355</v>
      </c>
      <c r="G93" s="655">
        <v>4</v>
      </c>
      <c r="H93" s="664"/>
      <c r="I93" s="656">
        <v>3285</v>
      </c>
      <c r="J93" s="402" t="s">
        <v>136</v>
      </c>
      <c r="K93" s="402" t="s">
        <v>114</v>
      </c>
      <c r="L93" s="402" t="s">
        <v>137</v>
      </c>
      <c r="M93" s="657">
        <v>685250</v>
      </c>
      <c r="N93" s="636">
        <v>575000</v>
      </c>
      <c r="O93" s="636">
        <f>N93*1.18</f>
        <v>678500</v>
      </c>
      <c r="P93" s="586">
        <f t="shared" si="4"/>
        <v>6750</v>
      </c>
      <c r="Q93" s="334"/>
      <c r="R93" s="290"/>
      <c r="S93" s="485"/>
      <c r="T93" s="609">
        <v>1</v>
      </c>
      <c r="U93" s="610">
        <v>0.75</v>
      </c>
      <c r="V93" s="487"/>
      <c r="W93" s="579"/>
      <c r="X93" s="375"/>
      <c r="Y93" s="371"/>
      <c r="Z93" s="551"/>
      <c r="AA93" s="606"/>
      <c r="AB93" s="296"/>
      <c r="AC93" s="300"/>
      <c r="AD93" s="571">
        <v>1</v>
      </c>
      <c r="AE93" s="572"/>
      <c r="AF93" s="399">
        <v>1</v>
      </c>
      <c r="AG93" s="277"/>
      <c r="AH93" s="277"/>
      <c r="AI93" s="277"/>
      <c r="AJ93" s="277"/>
      <c r="AK93" s="277" t="s">
        <v>378</v>
      </c>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M93" s="54"/>
      <c r="BN93" s="54"/>
      <c r="BO93" s="55"/>
      <c r="BP93" s="54"/>
      <c r="BQ93" s="51"/>
      <c r="BR93" s="51"/>
      <c r="BS93" s="51"/>
      <c r="BT93" s="51"/>
      <c r="BU93" s="51"/>
      <c r="BV93" s="51"/>
      <c r="BW93" s="51"/>
      <c r="BX93" s="51"/>
      <c r="BY93" s="51"/>
      <c r="BZ93" s="51"/>
      <c r="CA93" s="51"/>
      <c r="CB93" s="51"/>
      <c r="CC93" s="51"/>
      <c r="CD93" s="51"/>
      <c r="CE93" s="51"/>
      <c r="CF93" s="51"/>
      <c r="CG93" s="51"/>
      <c r="CH93" s="51"/>
      <c r="CI93" s="51"/>
      <c r="CJ93" s="51"/>
      <c r="CK93" s="51"/>
      <c r="CL93" s="51"/>
      <c r="CM93" s="51"/>
      <c r="CN93" s="51"/>
      <c r="CO93" s="51"/>
      <c r="CP93" s="51"/>
      <c r="CQ93" s="51"/>
      <c r="CR93" s="51"/>
    </row>
    <row r="94" spans="1:96" s="52" customFormat="1" ht="45" customHeight="1" thickBot="1">
      <c r="A94" s="395"/>
      <c r="B94" s="506" t="s">
        <v>213</v>
      </c>
      <c r="C94" s="582" t="s">
        <v>212</v>
      </c>
      <c r="D94" s="585"/>
      <c r="E94" s="508" t="s">
        <v>290</v>
      </c>
      <c r="F94" s="505" t="s">
        <v>356</v>
      </c>
      <c r="G94" s="655">
        <v>3</v>
      </c>
      <c r="H94" s="664"/>
      <c r="I94" s="667">
        <v>5187</v>
      </c>
      <c r="J94" s="402" t="s">
        <v>136</v>
      </c>
      <c r="K94" s="402" t="s">
        <v>182</v>
      </c>
      <c r="L94" s="402" t="s">
        <v>137</v>
      </c>
      <c r="M94" s="657">
        <v>463650</v>
      </c>
      <c r="N94" s="636">
        <v>390000</v>
      </c>
      <c r="O94" s="636">
        <f>N94*1.18</f>
        <v>460200</v>
      </c>
      <c r="P94" s="586">
        <f t="shared" si="4"/>
        <v>3450</v>
      </c>
      <c r="Q94" s="334"/>
      <c r="R94" s="290"/>
      <c r="S94" s="375"/>
      <c r="T94" s="608"/>
      <c r="U94" s="612"/>
      <c r="V94" s="613"/>
      <c r="W94" s="614">
        <v>1520</v>
      </c>
      <c r="X94" s="492"/>
      <c r="Y94" s="371"/>
      <c r="Z94" s="563"/>
      <c r="AA94" s="633">
        <v>198</v>
      </c>
      <c r="AB94" s="634"/>
      <c r="AC94" s="300"/>
      <c r="AD94" s="571">
        <v>1</v>
      </c>
      <c r="AE94" s="572"/>
      <c r="AF94" s="399">
        <v>1</v>
      </c>
      <c r="AG94" s="277"/>
      <c r="AH94" s="277"/>
      <c r="AI94" s="277"/>
      <c r="AJ94" s="277"/>
      <c r="AK94" s="277" t="s">
        <v>378</v>
      </c>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M94" s="54"/>
      <c r="BN94" s="54"/>
      <c r="BO94" s="55"/>
      <c r="BP94" s="54"/>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row>
    <row r="95" spans="1:96" s="52" customFormat="1" ht="45" customHeight="1" thickBot="1">
      <c r="A95" s="619"/>
      <c r="B95" s="668" t="s">
        <v>213</v>
      </c>
      <c r="C95" s="582" t="s">
        <v>212</v>
      </c>
      <c r="D95" s="585"/>
      <c r="E95" s="508" t="s">
        <v>441</v>
      </c>
      <c r="F95" s="505"/>
      <c r="G95" s="655">
        <v>4</v>
      </c>
      <c r="H95" s="664"/>
      <c r="I95" s="667">
        <v>7078</v>
      </c>
      <c r="J95" s="402" t="s">
        <v>136</v>
      </c>
      <c r="K95" s="402" t="s">
        <v>182</v>
      </c>
      <c r="L95" s="402" t="s">
        <v>137</v>
      </c>
      <c r="M95" s="657">
        <v>1710000</v>
      </c>
      <c r="N95" s="657">
        <v>1445000</v>
      </c>
      <c r="O95" s="636">
        <f>N95*1.18</f>
        <v>1705100</v>
      </c>
      <c r="P95" s="586">
        <f t="shared" si="4"/>
        <v>4900</v>
      </c>
      <c r="Q95" s="503"/>
      <c r="R95" s="512"/>
      <c r="S95" s="513"/>
      <c r="T95" s="611"/>
      <c r="U95" s="616">
        <v>0.83</v>
      </c>
      <c r="V95" s="617"/>
      <c r="W95" s="618">
        <v>300</v>
      </c>
      <c r="X95" s="513"/>
      <c r="Y95" s="514"/>
      <c r="Z95" s="515"/>
      <c r="AA95" s="604">
        <v>100</v>
      </c>
      <c r="AB95" s="516"/>
      <c r="AC95" s="517"/>
      <c r="AD95" s="571">
        <v>1</v>
      </c>
      <c r="AE95" s="572"/>
      <c r="AF95" s="399">
        <v>1</v>
      </c>
      <c r="AG95" s="277"/>
      <c r="AH95" s="277"/>
      <c r="AI95" s="277"/>
      <c r="AJ95" s="277"/>
      <c r="AK95" s="277" t="s">
        <v>378</v>
      </c>
      <c r="AL95" s="511" t="s">
        <v>387</v>
      </c>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M95" s="54"/>
      <c r="BN95" s="54"/>
      <c r="BO95" s="55"/>
      <c r="BP95" s="54"/>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c r="CO95" s="51"/>
      <c r="CP95" s="51"/>
      <c r="CQ95" s="51"/>
      <c r="CR95" s="51"/>
    </row>
    <row r="96" spans="1:96" s="91" customFormat="1" ht="44.25" customHeight="1" thickBot="1">
      <c r="A96" s="396"/>
      <c r="B96" s="398"/>
      <c r="C96" s="583"/>
      <c r="D96" s="587"/>
      <c r="E96" s="588"/>
      <c r="F96" s="589"/>
      <c r="G96" s="590">
        <f>SUM(G4:G95)</f>
        <v>106</v>
      </c>
      <c r="H96" s="590">
        <f>SUM(H4:H94)</f>
        <v>6</v>
      </c>
      <c r="I96" s="590">
        <f>SUM(I4:I95)</f>
        <v>93696</v>
      </c>
      <c r="J96" s="704"/>
      <c r="K96" s="591"/>
      <c r="L96" s="591"/>
      <c r="M96" s="586">
        <f>SUM(M4:M95)</f>
        <v>29164276.560000006</v>
      </c>
      <c r="N96" s="586">
        <f>SUM(N4:N95)</f>
        <v>24339979.960000001</v>
      </c>
      <c r="O96" s="586">
        <f t="shared" ref="O96:P96" si="5">SUM(O4:O95)</f>
        <v>28723056.870199993</v>
      </c>
      <c r="P96" s="586">
        <f t="shared" si="5"/>
        <v>440914.80980000045</v>
      </c>
      <c r="Q96" s="417">
        <f t="shared" ref="Q96:AC96" si="6">Q4+Q5+Q6+Q7+Q8+Q9+Q10+Q11+Q12+Q13+Q19+Q22+Q23+Q24+Q25+Q26+Q27+Q28+Q29+Q30+Q31+Q32+Q41+Q42+Q48+Q51+Q52+Q53+Q54+Q55+Q56+Q58+Q59+Q60+Q77+Q78+Q79+Q80+Q81+Q82+Q83+Q84+Q85+Q93+Q94</f>
        <v>0</v>
      </c>
      <c r="R96" s="417">
        <f t="shared" si="6"/>
        <v>0</v>
      </c>
      <c r="S96" s="417">
        <f t="shared" si="6"/>
        <v>0</v>
      </c>
      <c r="T96" s="417">
        <f>SUM(T4:T95)</f>
        <v>18.2</v>
      </c>
      <c r="U96" s="615">
        <f>SUM(U4:U95)</f>
        <v>2.6</v>
      </c>
      <c r="V96" s="615">
        <f t="shared" si="6"/>
        <v>0</v>
      </c>
      <c r="W96" s="615">
        <f>SUM(W5:W95)</f>
        <v>82911</v>
      </c>
      <c r="X96" s="417">
        <f t="shared" si="6"/>
        <v>0</v>
      </c>
      <c r="Y96" s="417">
        <f t="shared" si="6"/>
        <v>0</v>
      </c>
      <c r="Z96" s="417">
        <f t="shared" si="6"/>
        <v>0</v>
      </c>
      <c r="AA96" s="417">
        <f t="shared" si="6"/>
        <v>418</v>
      </c>
      <c r="AB96" s="417">
        <f t="shared" si="6"/>
        <v>0</v>
      </c>
      <c r="AC96" s="567">
        <f t="shared" si="6"/>
        <v>3</v>
      </c>
      <c r="AD96" s="573" t="s">
        <v>129</v>
      </c>
      <c r="AE96" s="574" t="s">
        <v>130</v>
      </c>
      <c r="AF96" s="400">
        <f>SUM(AF4:AF95)</f>
        <v>90</v>
      </c>
      <c r="AG96" s="400">
        <f>SUM(AG4:AG95)</f>
        <v>0</v>
      </c>
      <c r="AH96" s="400">
        <f>SUM(AH4:AH95)</f>
        <v>1</v>
      </c>
      <c r="AI96" s="400">
        <f t="shared" ref="AI96:AJ96" si="7">SUM(AI4:AI94)</f>
        <v>0</v>
      </c>
      <c r="AJ96" s="400">
        <f t="shared" si="7"/>
        <v>1</v>
      </c>
      <c r="AK96" s="510"/>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90"/>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row>
    <row r="97" spans="1:96" s="31" customFormat="1" ht="51.75" thickBot="1">
      <c r="A97" s="58"/>
      <c r="B97" s="59"/>
      <c r="C97" s="60"/>
      <c r="D97" s="592"/>
      <c r="E97" s="593"/>
      <c r="F97" s="594"/>
      <c r="G97" s="592"/>
      <c r="H97" s="592"/>
      <c r="I97" s="592"/>
      <c r="J97" s="705"/>
      <c r="K97" s="595"/>
      <c r="L97" s="595"/>
      <c r="M97" s="596" t="s">
        <v>187</v>
      </c>
      <c r="N97" s="597" t="s">
        <v>108</v>
      </c>
      <c r="O97" s="597" t="s">
        <v>109</v>
      </c>
      <c r="P97" s="596" t="s">
        <v>110</v>
      </c>
      <c r="Q97" s="584" t="s">
        <v>111</v>
      </c>
      <c r="R97" s="236" t="s">
        <v>112</v>
      </c>
      <c r="S97" s="236" t="s">
        <v>113</v>
      </c>
      <c r="T97" s="368" t="s">
        <v>114</v>
      </c>
      <c r="U97" s="368" t="s">
        <v>164</v>
      </c>
      <c r="V97" s="31" t="s">
        <v>166</v>
      </c>
      <c r="W97" s="42" t="s">
        <v>182</v>
      </c>
      <c r="X97" s="368" t="s">
        <v>144</v>
      </c>
      <c r="Y97" s="236" t="s">
        <v>115</v>
      </c>
      <c r="Z97" s="236" t="s">
        <v>116</v>
      </c>
      <c r="AA97" s="236" t="s">
        <v>117</v>
      </c>
      <c r="AB97" s="934" t="s">
        <v>118</v>
      </c>
      <c r="AC97" s="935"/>
      <c r="AD97" s="68"/>
      <c r="AE97" s="69"/>
      <c r="AF97" s="242" t="s">
        <v>131</v>
      </c>
      <c r="AG97" s="243" t="s">
        <v>168</v>
      </c>
      <c r="AH97" s="243" t="s">
        <v>132</v>
      </c>
      <c r="AI97" s="243" t="s">
        <v>133</v>
      </c>
      <c r="AJ97" s="243" t="s">
        <v>167</v>
      </c>
      <c r="AK97" s="244" t="s">
        <v>134</v>
      </c>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57"/>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row>
    <row r="98" spans="1:96" s="31" customFormat="1" ht="30" customHeight="1">
      <c r="A98" s="58"/>
      <c r="B98" s="59"/>
      <c r="C98" s="60"/>
      <c r="D98" s="58"/>
      <c r="E98" s="61"/>
      <c r="F98" s="62"/>
      <c r="G98" s="58"/>
      <c r="H98" s="58"/>
      <c r="I98" s="58"/>
      <c r="J98" s="706"/>
      <c r="K98" s="63"/>
      <c r="L98" s="63"/>
      <c r="M98" s="64"/>
      <c r="N98" s="64"/>
      <c r="O98" s="65"/>
      <c r="P98" s="61"/>
      <c r="Q98" s="58"/>
      <c r="R98" s="61"/>
      <c r="S98" s="61"/>
      <c r="T98" s="361"/>
      <c r="U98" s="364"/>
      <c r="V98" s="66"/>
      <c r="W98" s="66"/>
      <c r="X98" s="364"/>
      <c r="Y98" s="67"/>
      <c r="AD98" s="68"/>
      <c r="AE98" s="69"/>
      <c r="AF98" s="70"/>
      <c r="AG98" s="68"/>
      <c r="AH98" s="70"/>
      <c r="AJ98" s="70"/>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57"/>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row>
    <row r="99" spans="1:96" s="31" customFormat="1" ht="30" customHeight="1">
      <c r="A99" s="58"/>
      <c r="B99" s="59"/>
      <c r="C99" s="60"/>
      <c r="D99" s="58"/>
      <c r="E99" s="61"/>
      <c r="F99" s="62"/>
      <c r="G99" s="58"/>
      <c r="H99" s="58"/>
      <c r="I99" s="58"/>
      <c r="J99" s="706"/>
      <c r="K99" s="63"/>
      <c r="L99" s="63"/>
      <c r="M99" s="64"/>
      <c r="N99" s="64"/>
      <c r="O99" s="65"/>
      <c r="P99" s="61"/>
      <c r="Q99" s="58"/>
      <c r="R99" s="61"/>
      <c r="S99" s="61"/>
      <c r="T99" s="361"/>
      <c r="U99" s="364"/>
      <c r="V99" s="66"/>
      <c r="W99" s="66"/>
      <c r="X99" s="364"/>
      <c r="Y99" s="67"/>
      <c r="AD99" s="68"/>
      <c r="AE99" s="69"/>
      <c r="AF99" s="70"/>
      <c r="AG99" s="68"/>
      <c r="AH99" s="70"/>
      <c r="AJ99" s="70"/>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57"/>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row>
    <row r="100" spans="1:96" s="31" customFormat="1" ht="30" customHeight="1">
      <c r="A100" s="58"/>
      <c r="B100" s="59"/>
      <c r="C100" s="60"/>
      <c r="D100" s="58"/>
      <c r="E100" s="61"/>
      <c r="F100" s="62"/>
      <c r="G100" s="58"/>
      <c r="H100" s="58"/>
      <c r="I100" s="58"/>
      <c r="J100" s="706"/>
      <c r="K100" s="63"/>
      <c r="L100" s="63"/>
      <c r="M100" s="64"/>
      <c r="N100" s="64"/>
      <c r="O100" s="65"/>
      <c r="P100" s="61"/>
      <c r="Q100" s="58"/>
      <c r="R100" s="61"/>
      <c r="S100" s="61"/>
      <c r="T100" s="361"/>
      <c r="U100" s="364"/>
      <c r="V100" s="66"/>
      <c r="W100" s="66"/>
      <c r="X100" s="364"/>
      <c r="Y100" s="67"/>
      <c r="AD100" s="68"/>
      <c r="AE100" s="69"/>
      <c r="AF100" s="70"/>
      <c r="AG100" s="68"/>
      <c r="AH100" s="70"/>
      <c r="AJ100" s="70"/>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57"/>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row>
    <row r="101" spans="1:96" s="31" customFormat="1" ht="30" customHeight="1">
      <c r="A101" s="58"/>
      <c r="B101" s="59"/>
      <c r="C101" s="60"/>
      <c r="D101" s="58"/>
      <c r="E101" s="61"/>
      <c r="F101" s="62"/>
      <c r="G101" s="58"/>
      <c r="H101" s="58"/>
      <c r="I101" s="58"/>
      <c r="J101" s="706"/>
      <c r="K101" s="63"/>
      <c r="L101" s="63"/>
      <c r="M101" s="64"/>
      <c r="N101" s="64"/>
      <c r="O101" s="65"/>
      <c r="P101" s="61"/>
      <c r="Q101" s="58"/>
      <c r="R101" s="61"/>
      <c r="S101" s="61"/>
      <c r="T101" s="361"/>
      <c r="U101" s="364"/>
      <c r="V101" s="66"/>
      <c r="W101" s="66"/>
      <c r="X101" s="364"/>
      <c r="Y101" s="67"/>
      <c r="AD101" s="68"/>
      <c r="AE101" s="69"/>
      <c r="AF101" s="70"/>
      <c r="AG101" s="68"/>
      <c r="AH101" s="70"/>
      <c r="AJ101" s="70"/>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57"/>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row>
    <row r="102" spans="1:96" s="31" customFormat="1" ht="30" customHeight="1">
      <c r="A102" s="58"/>
      <c r="B102" s="59"/>
      <c r="C102" s="60"/>
      <c r="D102" s="58"/>
      <c r="E102" s="61"/>
      <c r="F102" s="62"/>
      <c r="G102" s="58"/>
      <c r="H102" s="58"/>
      <c r="I102" s="58"/>
      <c r="J102" s="706"/>
      <c r="K102" s="63"/>
      <c r="L102" s="63"/>
      <c r="M102" s="64"/>
      <c r="N102" s="64"/>
      <c r="O102" s="65"/>
      <c r="P102" s="61"/>
      <c r="Q102" s="58"/>
      <c r="R102" s="61"/>
      <c r="S102" s="61"/>
      <c r="T102" s="361"/>
      <c r="U102" s="364"/>
      <c r="V102" s="66"/>
      <c r="W102" s="66"/>
      <c r="X102" s="364"/>
      <c r="Y102" s="67"/>
      <c r="AD102" s="68"/>
      <c r="AE102" s="69"/>
      <c r="AF102" s="70"/>
      <c r="AG102" s="68"/>
      <c r="AH102" s="70"/>
      <c r="AJ102" s="70"/>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57"/>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row>
    <row r="103" spans="1:96" s="31" customFormat="1" ht="30" customHeight="1">
      <c r="A103" s="58"/>
      <c r="B103" s="59"/>
      <c r="C103" s="60"/>
      <c r="D103" s="58"/>
      <c r="E103" s="61"/>
      <c r="F103" s="62"/>
      <c r="G103" s="58"/>
      <c r="H103" s="58"/>
      <c r="I103" s="58"/>
      <c r="J103" s="706"/>
      <c r="K103" s="63"/>
      <c r="L103" s="63"/>
      <c r="M103" s="64"/>
      <c r="N103" s="64"/>
      <c r="O103" s="65"/>
      <c r="P103" s="61"/>
      <c r="Q103" s="58"/>
      <c r="R103" s="61"/>
      <c r="S103" s="61"/>
      <c r="T103" s="361"/>
      <c r="U103" s="364"/>
      <c r="V103" s="66"/>
      <c r="W103" s="66"/>
      <c r="X103" s="364"/>
      <c r="Y103" s="67"/>
      <c r="AD103" s="68"/>
      <c r="AE103" s="69"/>
      <c r="AF103" s="70"/>
      <c r="AG103" s="68"/>
      <c r="AH103" s="70"/>
      <c r="AJ103" s="70"/>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57"/>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row>
    <row r="104" spans="1:96" s="31" customFormat="1" ht="30" customHeight="1">
      <c r="A104" s="58"/>
      <c r="B104" s="59"/>
      <c r="C104" s="60"/>
      <c r="D104" s="58"/>
      <c r="E104" s="61"/>
      <c r="F104" s="62"/>
      <c r="G104" s="58"/>
      <c r="H104" s="58"/>
      <c r="I104" s="58"/>
      <c r="J104" s="706"/>
      <c r="K104" s="63"/>
      <c r="L104" s="63"/>
      <c r="M104" s="64"/>
      <c r="N104" s="64"/>
      <c r="O104" s="65"/>
      <c r="P104" s="61"/>
      <c r="Q104" s="58"/>
      <c r="R104" s="61"/>
      <c r="S104" s="61"/>
      <c r="T104" s="361"/>
      <c r="U104" s="364"/>
      <c r="V104" s="66"/>
      <c r="W104" s="66"/>
      <c r="X104" s="364"/>
      <c r="Y104" s="67"/>
      <c r="AD104" s="68"/>
      <c r="AE104" s="69"/>
      <c r="AF104" s="70"/>
      <c r="AG104" s="68"/>
      <c r="AH104" s="70"/>
      <c r="AJ104" s="70"/>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57"/>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row>
    <row r="105" spans="1:96" s="31" customFormat="1" ht="30" customHeight="1">
      <c r="A105" s="58"/>
      <c r="B105" s="59"/>
      <c r="C105" s="60"/>
      <c r="D105" s="58"/>
      <c r="E105" s="61"/>
      <c r="F105" s="62"/>
      <c r="G105" s="58"/>
      <c r="H105" s="58"/>
      <c r="I105" s="58"/>
      <c r="J105" s="706"/>
      <c r="K105" s="63"/>
      <c r="L105" s="63"/>
      <c r="M105" s="64"/>
      <c r="N105" s="64"/>
      <c r="O105" s="65"/>
      <c r="P105" s="61"/>
      <c r="Q105" s="58"/>
      <c r="R105" s="61"/>
      <c r="S105" s="61"/>
      <c r="T105" s="361"/>
      <c r="U105" s="364"/>
      <c r="V105" s="66"/>
      <c r="W105" s="66"/>
      <c r="X105" s="364"/>
      <c r="Y105" s="67"/>
      <c r="AD105" s="68"/>
      <c r="AE105" s="69"/>
      <c r="AF105" s="70"/>
      <c r="AG105" s="68"/>
      <c r="AH105" s="70"/>
      <c r="AJ105" s="70"/>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57"/>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row>
    <row r="106" spans="1:96" s="31" customFormat="1" ht="30" customHeight="1">
      <c r="A106" s="58"/>
      <c r="B106" s="59"/>
      <c r="C106" s="60"/>
      <c r="D106" s="58"/>
      <c r="E106" s="61"/>
      <c r="F106" s="62"/>
      <c r="G106" s="58"/>
      <c r="H106" s="58"/>
      <c r="I106" s="58"/>
      <c r="J106" s="706"/>
      <c r="K106" s="63"/>
      <c r="L106" s="63"/>
      <c r="M106" s="64"/>
      <c r="N106" s="64"/>
      <c r="O106" s="65"/>
      <c r="P106" s="61"/>
      <c r="Q106" s="58"/>
      <c r="R106" s="61"/>
      <c r="S106" s="61"/>
      <c r="T106" s="361"/>
      <c r="U106" s="364"/>
      <c r="V106" s="66"/>
      <c r="W106" s="66"/>
      <c r="X106" s="364"/>
      <c r="Y106" s="67"/>
      <c r="AD106" s="68"/>
      <c r="AE106" s="69"/>
      <c r="AF106" s="70"/>
      <c r="AG106" s="68"/>
      <c r="AH106" s="70"/>
      <c r="AJ106" s="70"/>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57"/>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row>
    <row r="107" spans="1:96" s="31" customFormat="1" ht="30" customHeight="1">
      <c r="A107" s="58"/>
      <c r="B107" s="59"/>
      <c r="C107" s="60"/>
      <c r="D107" s="58"/>
      <c r="E107" s="61"/>
      <c r="F107" s="62"/>
      <c r="G107" s="58"/>
      <c r="H107" s="58"/>
      <c r="I107" s="58"/>
      <c r="J107" s="706"/>
      <c r="K107" s="63"/>
      <c r="L107" s="63"/>
      <c r="M107" s="64"/>
      <c r="N107" s="64"/>
      <c r="O107" s="65"/>
      <c r="P107" s="61"/>
      <c r="Q107" s="58"/>
      <c r="R107" s="61"/>
      <c r="S107" s="61"/>
      <c r="T107" s="361"/>
      <c r="U107" s="364"/>
      <c r="V107" s="66"/>
      <c r="W107" s="66"/>
      <c r="X107" s="364"/>
      <c r="Y107" s="67"/>
      <c r="AD107" s="68"/>
      <c r="AE107" s="69"/>
      <c r="AF107" s="70"/>
      <c r="AG107" s="68"/>
      <c r="AH107" s="70"/>
      <c r="AJ107" s="70"/>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57"/>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row>
    <row r="108" spans="1:96" s="31" customFormat="1" ht="30" customHeight="1">
      <c r="A108" s="58"/>
      <c r="B108" s="59"/>
      <c r="C108" s="60"/>
      <c r="D108" s="58"/>
      <c r="E108" s="61"/>
      <c r="F108" s="62"/>
      <c r="G108" s="58"/>
      <c r="H108" s="58"/>
      <c r="I108" s="58"/>
      <c r="J108" s="706"/>
      <c r="K108" s="63"/>
      <c r="L108" s="63"/>
      <c r="M108" s="64"/>
      <c r="N108" s="64"/>
      <c r="O108" s="65"/>
      <c r="P108" s="61"/>
      <c r="Q108" s="58"/>
      <c r="R108" s="61"/>
      <c r="S108" s="61"/>
      <c r="T108" s="361"/>
      <c r="U108" s="364"/>
      <c r="V108" s="66"/>
      <c r="W108" s="66"/>
      <c r="X108" s="364"/>
      <c r="Y108" s="67"/>
      <c r="AD108" s="68"/>
      <c r="AE108" s="69"/>
      <c r="AF108" s="70"/>
      <c r="AG108" s="68"/>
      <c r="AH108" s="70"/>
      <c r="AJ108" s="70"/>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57"/>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row>
    <row r="109" spans="1:96" s="31" customFormat="1" ht="30" customHeight="1">
      <c r="A109" s="58"/>
      <c r="B109" s="59"/>
      <c r="C109" s="60"/>
      <c r="D109" s="58"/>
      <c r="E109" s="61"/>
      <c r="F109" s="62"/>
      <c r="G109" s="58"/>
      <c r="H109" s="58"/>
      <c r="I109" s="58"/>
      <c r="J109" s="706"/>
      <c r="K109" s="63"/>
      <c r="L109" s="63"/>
      <c r="M109" s="64"/>
      <c r="N109" s="64"/>
      <c r="O109" s="65"/>
      <c r="P109" s="61"/>
      <c r="Q109" s="58"/>
      <c r="R109" s="61"/>
      <c r="S109" s="61"/>
      <c r="T109" s="361"/>
      <c r="U109" s="364"/>
      <c r="V109" s="66"/>
      <c r="W109" s="66"/>
      <c r="X109" s="364"/>
      <c r="Y109" s="67"/>
      <c r="AD109" s="68"/>
      <c r="AE109" s="69"/>
      <c r="AF109" s="70"/>
      <c r="AG109" s="68"/>
      <c r="AH109" s="70"/>
      <c r="AJ109" s="70"/>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57"/>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row>
    <row r="110" spans="1:96" s="31" customFormat="1" ht="30" customHeight="1">
      <c r="A110" s="58"/>
      <c r="B110" s="59"/>
      <c r="C110" s="60"/>
      <c r="D110" s="58"/>
      <c r="E110" s="61"/>
      <c r="F110" s="62"/>
      <c r="G110" s="58"/>
      <c r="H110" s="58"/>
      <c r="I110" s="58"/>
      <c r="J110" s="706"/>
      <c r="K110" s="63"/>
      <c r="L110" s="63"/>
      <c r="M110" s="64"/>
      <c r="N110" s="64"/>
      <c r="O110" s="65"/>
      <c r="P110" s="61"/>
      <c r="Q110" s="58"/>
      <c r="R110" s="61"/>
      <c r="S110" s="61"/>
      <c r="T110" s="361"/>
      <c r="U110" s="364"/>
      <c r="V110" s="66"/>
      <c r="W110" s="66"/>
      <c r="X110" s="364"/>
      <c r="Y110" s="67"/>
      <c r="AD110" s="68"/>
      <c r="AE110" s="69"/>
      <c r="AF110" s="70"/>
      <c r="AG110" s="68"/>
      <c r="AH110" s="70"/>
      <c r="AJ110" s="70"/>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57"/>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row>
    <row r="111" spans="1:96" s="31" customFormat="1" ht="30" customHeight="1">
      <c r="A111" s="58"/>
      <c r="B111" s="59"/>
      <c r="C111" s="60"/>
      <c r="D111" s="58"/>
      <c r="E111" s="61"/>
      <c r="F111" s="62"/>
      <c r="G111" s="58"/>
      <c r="H111" s="58"/>
      <c r="I111" s="58"/>
      <c r="J111" s="706"/>
      <c r="K111" s="63"/>
      <c r="L111" s="63"/>
      <c r="M111" s="64"/>
      <c r="N111" s="64"/>
      <c r="O111" s="65"/>
      <c r="P111" s="61"/>
      <c r="Q111" s="58"/>
      <c r="R111" s="61"/>
      <c r="S111" s="61"/>
      <c r="T111" s="361"/>
      <c r="U111" s="364"/>
      <c r="V111" s="66"/>
      <c r="W111" s="66"/>
      <c r="X111" s="364"/>
      <c r="Y111" s="67"/>
      <c r="AD111" s="68"/>
      <c r="AE111" s="69"/>
      <c r="AF111" s="70"/>
      <c r="AG111" s="68"/>
      <c r="AH111" s="70"/>
      <c r="AJ111" s="70"/>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57"/>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row>
    <row r="112" spans="1:96" s="31" customFormat="1" ht="30" customHeight="1">
      <c r="A112" s="58"/>
      <c r="B112" s="59"/>
      <c r="C112" s="60"/>
      <c r="D112" s="58"/>
      <c r="E112" s="61"/>
      <c r="F112" s="62"/>
      <c r="G112" s="58"/>
      <c r="H112" s="58"/>
      <c r="I112" s="58"/>
      <c r="J112" s="706"/>
      <c r="K112" s="63"/>
      <c r="L112" s="63"/>
      <c r="M112" s="64"/>
      <c r="N112" s="64"/>
      <c r="O112" s="65"/>
      <c r="P112" s="61"/>
      <c r="Q112" s="58"/>
      <c r="R112" s="61"/>
      <c r="S112" s="61"/>
      <c r="T112" s="361"/>
      <c r="U112" s="364"/>
      <c r="V112" s="66"/>
      <c r="W112" s="66"/>
      <c r="X112" s="364"/>
      <c r="Y112" s="67"/>
      <c r="AD112" s="68"/>
      <c r="AE112" s="69"/>
      <c r="AF112" s="70"/>
      <c r="AG112" s="68"/>
      <c r="AH112" s="70"/>
      <c r="AJ112" s="70"/>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57"/>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row>
    <row r="113" spans="1:96" s="31" customFormat="1" ht="30" customHeight="1">
      <c r="A113" s="58"/>
      <c r="B113" s="59"/>
      <c r="C113" s="60"/>
      <c r="D113" s="58"/>
      <c r="E113" s="61"/>
      <c r="F113" s="62"/>
      <c r="G113" s="58"/>
      <c r="H113" s="58"/>
      <c r="I113" s="58"/>
      <c r="J113" s="706"/>
      <c r="K113" s="63"/>
      <c r="L113" s="63"/>
      <c r="M113" s="64"/>
      <c r="N113" s="64"/>
      <c r="O113" s="65"/>
      <c r="P113" s="61"/>
      <c r="Q113" s="58"/>
      <c r="R113" s="61"/>
      <c r="S113" s="61"/>
      <c r="T113" s="361"/>
      <c r="U113" s="364"/>
      <c r="V113" s="66"/>
      <c r="W113" s="66"/>
      <c r="X113" s="364"/>
      <c r="Y113" s="67"/>
      <c r="AD113" s="68"/>
      <c r="AE113" s="69"/>
      <c r="AF113" s="70"/>
      <c r="AG113" s="68"/>
      <c r="AH113" s="70"/>
      <c r="AJ113" s="70"/>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57"/>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row>
    <row r="114" spans="1:96" s="31" customFormat="1" ht="30" customHeight="1">
      <c r="A114" s="58"/>
      <c r="B114" s="59"/>
      <c r="C114" s="60"/>
      <c r="D114" s="58"/>
      <c r="E114" s="61"/>
      <c r="F114" s="62"/>
      <c r="G114" s="58"/>
      <c r="H114" s="58"/>
      <c r="I114" s="58"/>
      <c r="J114" s="706"/>
      <c r="K114" s="63"/>
      <c r="L114" s="63"/>
      <c r="M114" s="64"/>
      <c r="N114" s="64"/>
      <c r="O114" s="65"/>
      <c r="P114" s="61"/>
      <c r="Q114" s="58"/>
      <c r="R114" s="61"/>
      <c r="S114" s="61"/>
      <c r="T114" s="361"/>
      <c r="U114" s="364"/>
      <c r="V114" s="66"/>
      <c r="W114" s="66"/>
      <c r="X114" s="364"/>
      <c r="Y114" s="67"/>
      <c r="AD114" s="68"/>
      <c r="AE114" s="69"/>
      <c r="AF114" s="70"/>
      <c r="AG114" s="68"/>
      <c r="AH114" s="70"/>
      <c r="AJ114" s="70"/>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57"/>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row>
    <row r="115" spans="1:96" s="31" customFormat="1" ht="30" customHeight="1">
      <c r="A115" s="58"/>
      <c r="B115" s="59"/>
      <c r="C115" s="60"/>
      <c r="D115" s="58"/>
      <c r="E115" s="61"/>
      <c r="F115" s="62"/>
      <c r="G115" s="58"/>
      <c r="H115" s="58"/>
      <c r="I115" s="58"/>
      <c r="J115" s="706"/>
      <c r="K115" s="63"/>
      <c r="L115" s="63"/>
      <c r="M115" s="64"/>
      <c r="N115" s="64"/>
      <c r="O115" s="65"/>
      <c r="P115" s="61"/>
      <c r="Q115" s="58"/>
      <c r="R115" s="61"/>
      <c r="S115" s="61"/>
      <c r="T115" s="361"/>
      <c r="U115" s="364"/>
      <c r="V115" s="66"/>
      <c r="W115" s="66"/>
      <c r="X115" s="364"/>
      <c r="Y115" s="67"/>
      <c r="AD115" s="68"/>
      <c r="AE115" s="69"/>
      <c r="AF115" s="70"/>
      <c r="AG115" s="68"/>
      <c r="AH115" s="70"/>
      <c r="AJ115" s="70"/>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57"/>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row>
    <row r="116" spans="1:96" s="31" customFormat="1" ht="30" customHeight="1">
      <c r="A116" s="58"/>
      <c r="B116" s="59"/>
      <c r="C116" s="60"/>
      <c r="D116" s="58"/>
      <c r="E116" s="61"/>
      <c r="F116" s="62"/>
      <c r="G116" s="58"/>
      <c r="H116" s="58"/>
      <c r="I116" s="58"/>
      <c r="J116" s="706"/>
      <c r="K116" s="63"/>
      <c r="L116" s="63"/>
      <c r="M116" s="64"/>
      <c r="N116" s="64"/>
      <c r="O116" s="65"/>
      <c r="P116" s="61"/>
      <c r="Q116" s="58"/>
      <c r="R116" s="61"/>
      <c r="S116" s="61"/>
      <c r="T116" s="361"/>
      <c r="U116" s="364"/>
      <c r="V116" s="66"/>
      <c r="W116" s="66"/>
      <c r="X116" s="364"/>
      <c r="Y116" s="67"/>
      <c r="AD116" s="68"/>
      <c r="AE116" s="69"/>
      <c r="AF116" s="70"/>
      <c r="AG116" s="68"/>
      <c r="AH116" s="70"/>
      <c r="AJ116" s="70"/>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57"/>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row>
    <row r="117" spans="1:96" s="31" customFormat="1" ht="30" customHeight="1">
      <c r="A117" s="58"/>
      <c r="B117" s="59"/>
      <c r="C117" s="60"/>
      <c r="D117" s="58"/>
      <c r="E117" s="61"/>
      <c r="F117" s="62"/>
      <c r="G117" s="58"/>
      <c r="H117" s="58"/>
      <c r="I117" s="58"/>
      <c r="J117" s="706"/>
      <c r="K117" s="63"/>
      <c r="L117" s="63"/>
      <c r="M117" s="64"/>
      <c r="N117" s="64"/>
      <c r="O117" s="65"/>
      <c r="P117" s="61"/>
      <c r="Q117" s="58"/>
      <c r="R117" s="61"/>
      <c r="S117" s="61"/>
      <c r="T117" s="361"/>
      <c r="U117" s="364"/>
      <c r="V117" s="66"/>
      <c r="W117" s="66"/>
      <c r="X117" s="364"/>
      <c r="Y117" s="67"/>
      <c r="AD117" s="68"/>
      <c r="AE117" s="69"/>
      <c r="AF117" s="70"/>
      <c r="AG117" s="68"/>
      <c r="AH117" s="70"/>
      <c r="AJ117" s="70"/>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57"/>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row>
    <row r="118" spans="1:96" s="31" customFormat="1" ht="30" customHeight="1">
      <c r="A118" s="58"/>
      <c r="B118" s="59"/>
      <c r="C118" s="60"/>
      <c r="D118" s="58"/>
      <c r="E118" s="61"/>
      <c r="F118" s="62"/>
      <c r="G118" s="58"/>
      <c r="H118" s="58"/>
      <c r="I118" s="58"/>
      <c r="J118" s="706"/>
      <c r="K118" s="63"/>
      <c r="L118" s="63"/>
      <c r="M118" s="64"/>
      <c r="N118" s="64"/>
      <c r="O118" s="65"/>
      <c r="P118" s="61"/>
      <c r="Q118" s="58"/>
      <c r="R118" s="61"/>
      <c r="S118" s="61"/>
      <c r="T118" s="361"/>
      <c r="U118" s="364"/>
      <c r="V118" s="66"/>
      <c r="W118" s="66"/>
      <c r="X118" s="364"/>
      <c r="Y118" s="67"/>
      <c r="AD118" s="68"/>
      <c r="AE118" s="69"/>
      <c r="AF118" s="70"/>
      <c r="AG118" s="68"/>
      <c r="AH118" s="70"/>
      <c r="AJ118" s="70"/>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57"/>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row>
    <row r="119" spans="1:96" s="31" customFormat="1" ht="30" customHeight="1">
      <c r="A119" s="58"/>
      <c r="B119" s="59"/>
      <c r="C119" s="60"/>
      <c r="D119" s="58"/>
      <c r="E119" s="61"/>
      <c r="F119" s="62"/>
      <c r="G119" s="58"/>
      <c r="H119" s="58"/>
      <c r="I119" s="58"/>
      <c r="J119" s="706"/>
      <c r="K119" s="63"/>
      <c r="L119" s="63"/>
      <c r="M119" s="64"/>
      <c r="N119" s="64"/>
      <c r="O119" s="65"/>
      <c r="P119" s="61"/>
      <c r="Q119" s="58"/>
      <c r="R119" s="61"/>
      <c r="S119" s="61"/>
      <c r="T119" s="361"/>
      <c r="U119" s="364"/>
      <c r="V119" s="66"/>
      <c r="W119" s="66"/>
      <c r="X119" s="364"/>
      <c r="Y119" s="67"/>
      <c r="AD119" s="68"/>
      <c r="AE119" s="69"/>
      <c r="AF119" s="70"/>
      <c r="AG119" s="68"/>
      <c r="AH119" s="70"/>
      <c r="AJ119" s="70"/>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57"/>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row>
    <row r="120" spans="1:96" s="31" customFormat="1" ht="30" customHeight="1">
      <c r="A120" s="58"/>
      <c r="B120" s="59"/>
      <c r="C120" s="60"/>
      <c r="D120" s="58"/>
      <c r="E120" s="61"/>
      <c r="F120" s="62"/>
      <c r="G120" s="58"/>
      <c r="H120" s="58"/>
      <c r="I120" s="58"/>
      <c r="J120" s="706"/>
      <c r="K120" s="63"/>
      <c r="L120" s="63"/>
      <c r="M120" s="64"/>
      <c r="N120" s="64"/>
      <c r="O120" s="65"/>
      <c r="P120" s="61"/>
      <c r="Q120" s="58"/>
      <c r="R120" s="61"/>
      <c r="S120" s="61"/>
      <c r="T120" s="361"/>
      <c r="U120" s="364"/>
      <c r="V120" s="66"/>
      <c r="W120" s="66"/>
      <c r="X120" s="364"/>
      <c r="Y120" s="67"/>
      <c r="AD120" s="68"/>
      <c r="AE120" s="69"/>
      <c r="AF120" s="70"/>
      <c r="AG120" s="68"/>
      <c r="AH120" s="70"/>
      <c r="AJ120" s="70"/>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57"/>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row>
    <row r="121" spans="1:96" s="31" customFormat="1" ht="30" customHeight="1">
      <c r="A121" s="58"/>
      <c r="B121" s="59"/>
      <c r="C121" s="60"/>
      <c r="D121" s="58"/>
      <c r="E121" s="61"/>
      <c r="F121" s="62"/>
      <c r="G121" s="58"/>
      <c r="H121" s="58"/>
      <c r="I121" s="58"/>
      <c r="J121" s="706"/>
      <c r="K121" s="63"/>
      <c r="L121" s="63"/>
      <c r="M121" s="64"/>
      <c r="N121" s="64"/>
      <c r="O121" s="65"/>
      <c r="P121" s="61"/>
      <c r="Q121" s="58"/>
      <c r="R121" s="61"/>
      <c r="S121" s="61"/>
      <c r="T121" s="361"/>
      <c r="U121" s="364"/>
      <c r="V121" s="66"/>
      <c r="W121" s="66"/>
      <c r="X121" s="364"/>
      <c r="Y121" s="67"/>
      <c r="AD121" s="68"/>
      <c r="AE121" s="69"/>
      <c r="AF121" s="70"/>
      <c r="AG121" s="68"/>
      <c r="AH121" s="70"/>
      <c r="AJ121" s="70"/>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57"/>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row>
    <row r="122" spans="1:96" s="31" customFormat="1" ht="30" customHeight="1">
      <c r="A122" s="58"/>
      <c r="B122" s="59"/>
      <c r="C122" s="60"/>
      <c r="D122" s="58"/>
      <c r="E122" s="61"/>
      <c r="F122" s="62"/>
      <c r="G122" s="58"/>
      <c r="H122" s="58"/>
      <c r="I122" s="58"/>
      <c r="J122" s="706"/>
      <c r="K122" s="63"/>
      <c r="L122" s="63"/>
      <c r="M122" s="64"/>
      <c r="N122" s="64"/>
      <c r="O122" s="65"/>
      <c r="P122" s="61"/>
      <c r="Q122" s="58"/>
      <c r="R122" s="61"/>
      <c r="S122" s="61"/>
      <c r="T122" s="361"/>
      <c r="U122" s="364"/>
      <c r="V122" s="66"/>
      <c r="W122" s="66"/>
      <c r="X122" s="364"/>
      <c r="Y122" s="67"/>
      <c r="AD122" s="68"/>
      <c r="AE122" s="69"/>
      <c r="AF122" s="70"/>
      <c r="AG122" s="68"/>
      <c r="AH122" s="70"/>
      <c r="AJ122" s="70"/>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57"/>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row>
    <row r="123" spans="1:96" s="31" customFormat="1" ht="30" customHeight="1">
      <c r="A123" s="58"/>
      <c r="B123" s="59"/>
      <c r="C123" s="60"/>
      <c r="D123" s="58"/>
      <c r="E123" s="61"/>
      <c r="F123" s="62"/>
      <c r="G123" s="58"/>
      <c r="H123" s="58"/>
      <c r="I123" s="58"/>
      <c r="J123" s="706"/>
      <c r="K123" s="63"/>
      <c r="L123" s="63"/>
      <c r="M123" s="64"/>
      <c r="N123" s="64"/>
      <c r="O123" s="65"/>
      <c r="P123" s="61"/>
      <c r="Q123" s="58"/>
      <c r="R123" s="61"/>
      <c r="S123" s="61"/>
      <c r="T123" s="361"/>
      <c r="U123" s="364"/>
      <c r="V123" s="66"/>
      <c r="W123" s="66"/>
      <c r="X123" s="364"/>
      <c r="Y123" s="67"/>
      <c r="AD123" s="68"/>
      <c r="AE123" s="69"/>
      <c r="AF123" s="70"/>
      <c r="AG123" s="68"/>
      <c r="AH123" s="70"/>
      <c r="AJ123" s="70"/>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57"/>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row>
    <row r="124" spans="1:96" s="31" customFormat="1" ht="30" customHeight="1">
      <c r="A124" s="58"/>
      <c r="B124" s="59"/>
      <c r="C124" s="60"/>
      <c r="D124" s="58"/>
      <c r="E124" s="61"/>
      <c r="F124" s="62"/>
      <c r="G124" s="58"/>
      <c r="H124" s="58"/>
      <c r="I124" s="58"/>
      <c r="J124" s="706"/>
      <c r="K124" s="63"/>
      <c r="L124" s="63"/>
      <c r="M124" s="64"/>
      <c r="N124" s="64"/>
      <c r="O124" s="65"/>
      <c r="P124" s="61"/>
      <c r="Q124" s="58"/>
      <c r="R124" s="61"/>
      <c r="S124" s="61"/>
      <c r="T124" s="361"/>
      <c r="U124" s="364"/>
      <c r="V124" s="66"/>
      <c r="W124" s="66"/>
      <c r="X124" s="364"/>
      <c r="Y124" s="67"/>
      <c r="AD124" s="68"/>
      <c r="AE124" s="69"/>
      <c r="AF124" s="70"/>
      <c r="AG124" s="68"/>
      <c r="AH124" s="70"/>
      <c r="AJ124" s="70"/>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57"/>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row>
    <row r="125" spans="1:96" s="31" customFormat="1" ht="30" customHeight="1">
      <c r="A125" s="58"/>
      <c r="B125" s="59"/>
      <c r="C125" s="60"/>
      <c r="D125" s="58"/>
      <c r="E125" s="61"/>
      <c r="F125" s="62"/>
      <c r="G125" s="58"/>
      <c r="H125" s="58"/>
      <c r="I125" s="58"/>
      <c r="J125" s="706"/>
      <c r="K125" s="63"/>
      <c r="L125" s="63"/>
      <c r="M125" s="64"/>
      <c r="N125" s="64"/>
      <c r="O125" s="65"/>
      <c r="P125" s="61"/>
      <c r="Q125" s="58"/>
      <c r="R125" s="61"/>
      <c r="S125" s="61"/>
      <c r="T125" s="361"/>
      <c r="U125" s="364"/>
      <c r="V125" s="66"/>
      <c r="W125" s="66"/>
      <c r="X125" s="364"/>
      <c r="Y125" s="67"/>
      <c r="AD125" s="68"/>
      <c r="AE125" s="69"/>
      <c r="AF125" s="70"/>
      <c r="AG125" s="68"/>
      <c r="AH125" s="70"/>
      <c r="AJ125" s="70"/>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57"/>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row>
    <row r="126" spans="1:96" s="31" customFormat="1" ht="30" customHeight="1">
      <c r="A126" s="58"/>
      <c r="B126" s="59"/>
      <c r="C126" s="60"/>
      <c r="D126" s="58"/>
      <c r="E126" s="61"/>
      <c r="F126" s="62"/>
      <c r="G126" s="58"/>
      <c r="H126" s="58"/>
      <c r="I126" s="58"/>
      <c r="J126" s="706"/>
      <c r="K126" s="63"/>
      <c r="L126" s="63"/>
      <c r="M126" s="64"/>
      <c r="N126" s="64"/>
      <c r="O126" s="65"/>
      <c r="P126" s="61"/>
      <c r="Q126" s="58"/>
      <c r="R126" s="61"/>
      <c r="S126" s="61"/>
      <c r="T126" s="361"/>
      <c r="U126" s="364"/>
      <c r="V126" s="66"/>
      <c r="W126" s="66"/>
      <c r="X126" s="364"/>
      <c r="Y126" s="67"/>
      <c r="AD126" s="68"/>
      <c r="AE126" s="69"/>
      <c r="AF126" s="70"/>
      <c r="AG126" s="68"/>
      <c r="AH126" s="70"/>
      <c r="AJ126" s="70"/>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57"/>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row>
    <row r="127" spans="1:96" s="31" customFormat="1" ht="30" customHeight="1">
      <c r="A127" s="58"/>
      <c r="B127" s="59"/>
      <c r="C127" s="60"/>
      <c r="D127" s="58"/>
      <c r="E127" s="61"/>
      <c r="F127" s="62"/>
      <c r="G127" s="58"/>
      <c r="H127" s="58"/>
      <c r="I127" s="58"/>
      <c r="J127" s="706"/>
      <c r="K127" s="63"/>
      <c r="L127" s="63"/>
      <c r="M127" s="64"/>
      <c r="N127" s="64"/>
      <c r="O127" s="65"/>
      <c r="P127" s="61"/>
      <c r="Q127" s="58"/>
      <c r="R127" s="61"/>
      <c r="S127" s="61"/>
      <c r="T127" s="361"/>
      <c r="U127" s="364"/>
      <c r="V127" s="66"/>
      <c r="W127" s="66"/>
      <c r="X127" s="364"/>
      <c r="Y127" s="67"/>
      <c r="AD127" s="68"/>
      <c r="AE127" s="69"/>
      <c r="AF127" s="70"/>
      <c r="AG127" s="68"/>
      <c r="AH127" s="70"/>
      <c r="AJ127" s="70"/>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57"/>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row>
    <row r="128" spans="1:96" s="31" customFormat="1" ht="30" customHeight="1">
      <c r="A128" s="58"/>
      <c r="B128" s="59"/>
      <c r="C128" s="60"/>
      <c r="D128" s="58"/>
      <c r="E128" s="61"/>
      <c r="F128" s="62"/>
      <c r="G128" s="58"/>
      <c r="H128" s="58"/>
      <c r="I128" s="58"/>
      <c r="J128" s="706"/>
      <c r="K128" s="63"/>
      <c r="L128" s="63"/>
      <c r="M128" s="64"/>
      <c r="N128" s="64"/>
      <c r="O128" s="65"/>
      <c r="P128" s="61"/>
      <c r="Q128" s="58"/>
      <c r="R128" s="61"/>
      <c r="S128" s="61"/>
      <c r="T128" s="361"/>
      <c r="U128" s="364"/>
      <c r="V128" s="66"/>
      <c r="W128" s="66"/>
      <c r="X128" s="364"/>
      <c r="Y128" s="67"/>
      <c r="AD128" s="68"/>
      <c r="AE128" s="69"/>
      <c r="AF128" s="70"/>
      <c r="AG128" s="68"/>
      <c r="AH128" s="70"/>
      <c r="AJ128" s="70"/>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57"/>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row>
    <row r="129" spans="1:96" s="31" customFormat="1" ht="30" customHeight="1">
      <c r="A129" s="58"/>
      <c r="B129" s="59"/>
      <c r="C129" s="60"/>
      <c r="D129" s="58"/>
      <c r="E129" s="61"/>
      <c r="F129" s="62"/>
      <c r="G129" s="58"/>
      <c r="H129" s="58"/>
      <c r="I129" s="58"/>
      <c r="J129" s="706"/>
      <c r="K129" s="63"/>
      <c r="L129" s="63"/>
      <c r="M129" s="64"/>
      <c r="N129" s="64"/>
      <c r="O129" s="65"/>
      <c r="P129" s="61"/>
      <c r="Q129" s="58"/>
      <c r="R129" s="61"/>
      <c r="S129" s="61"/>
      <c r="T129" s="361"/>
      <c r="U129" s="364"/>
      <c r="V129" s="66"/>
      <c r="W129" s="66"/>
      <c r="X129" s="364"/>
      <c r="Y129" s="67"/>
      <c r="AD129" s="68"/>
      <c r="AE129" s="69"/>
      <c r="AF129" s="70"/>
      <c r="AG129" s="68"/>
      <c r="AH129" s="70"/>
      <c r="AJ129" s="70"/>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57"/>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row>
    <row r="130" spans="1:96" s="31" customFormat="1" ht="30" customHeight="1">
      <c r="A130" s="58"/>
      <c r="B130" s="59"/>
      <c r="C130" s="60"/>
      <c r="D130" s="58"/>
      <c r="E130" s="61"/>
      <c r="F130" s="62"/>
      <c r="G130" s="58"/>
      <c r="H130" s="58"/>
      <c r="I130" s="58"/>
      <c r="J130" s="706"/>
      <c r="K130" s="63"/>
      <c r="L130" s="63"/>
      <c r="M130" s="64"/>
      <c r="N130" s="64"/>
      <c r="O130" s="65"/>
      <c r="P130" s="61"/>
      <c r="Q130" s="58"/>
      <c r="R130" s="61"/>
      <c r="S130" s="61"/>
      <c r="T130" s="361"/>
      <c r="U130" s="364"/>
      <c r="V130" s="66"/>
      <c r="W130" s="66"/>
      <c r="X130" s="364"/>
      <c r="Y130" s="67"/>
      <c r="AD130" s="68"/>
      <c r="AE130" s="69"/>
      <c r="AF130" s="70"/>
      <c r="AG130" s="68"/>
      <c r="AH130" s="70"/>
      <c r="AJ130" s="70"/>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57"/>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row>
    <row r="131" spans="1:96" s="31" customFormat="1" ht="30" customHeight="1">
      <c r="A131" s="58"/>
      <c r="B131" s="59"/>
      <c r="C131" s="60"/>
      <c r="D131" s="58"/>
      <c r="E131" s="61"/>
      <c r="F131" s="62"/>
      <c r="G131" s="58"/>
      <c r="H131" s="58"/>
      <c r="I131" s="58"/>
      <c r="J131" s="706"/>
      <c r="K131" s="63"/>
      <c r="L131" s="63"/>
      <c r="M131" s="64"/>
      <c r="N131" s="64"/>
      <c r="O131" s="65"/>
      <c r="P131" s="61"/>
      <c r="Q131" s="58"/>
      <c r="R131" s="61"/>
      <c r="S131" s="61"/>
      <c r="T131" s="361"/>
      <c r="U131" s="364"/>
      <c r="V131" s="66"/>
      <c r="W131" s="66"/>
      <c r="X131" s="364"/>
      <c r="Y131" s="67"/>
      <c r="AD131" s="68"/>
      <c r="AE131" s="69"/>
      <c r="AF131" s="70"/>
      <c r="AG131" s="68"/>
      <c r="AH131" s="70"/>
      <c r="AJ131" s="70"/>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57"/>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row>
    <row r="132" spans="1:96" s="31" customFormat="1" ht="30" customHeight="1">
      <c r="A132" s="58"/>
      <c r="B132" s="59"/>
      <c r="C132" s="60"/>
      <c r="D132" s="58"/>
      <c r="E132" s="61"/>
      <c r="F132" s="62"/>
      <c r="G132" s="58"/>
      <c r="H132" s="58"/>
      <c r="I132" s="58"/>
      <c r="J132" s="706"/>
      <c r="K132" s="63"/>
      <c r="L132" s="63"/>
      <c r="M132" s="64"/>
      <c r="N132" s="64"/>
      <c r="O132" s="65"/>
      <c r="P132" s="61"/>
      <c r="Q132" s="58"/>
      <c r="R132" s="61"/>
      <c r="S132" s="61"/>
      <c r="T132" s="361"/>
      <c r="U132" s="364"/>
      <c r="V132" s="66"/>
      <c r="W132" s="66"/>
      <c r="X132" s="364"/>
      <c r="Y132" s="67"/>
      <c r="AD132" s="68"/>
      <c r="AE132" s="69"/>
      <c r="AF132" s="70"/>
      <c r="AG132" s="68"/>
      <c r="AH132" s="70"/>
      <c r="AJ132" s="70"/>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57"/>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row>
    <row r="133" spans="1:96" s="31" customFormat="1" ht="30" customHeight="1">
      <c r="A133" s="58"/>
      <c r="B133" s="59"/>
      <c r="C133" s="60"/>
      <c r="D133" s="58"/>
      <c r="E133" s="61"/>
      <c r="F133" s="62"/>
      <c r="G133" s="58"/>
      <c r="H133" s="58"/>
      <c r="I133" s="58"/>
      <c r="J133" s="706"/>
      <c r="K133" s="63"/>
      <c r="L133" s="63"/>
      <c r="M133" s="64"/>
      <c r="N133" s="64"/>
      <c r="O133" s="65"/>
      <c r="P133" s="61"/>
      <c r="Q133" s="58"/>
      <c r="R133" s="61"/>
      <c r="S133" s="61"/>
      <c r="T133" s="361"/>
      <c r="U133" s="364"/>
      <c r="V133" s="66"/>
      <c r="W133" s="66"/>
      <c r="X133" s="364"/>
      <c r="Y133" s="67"/>
      <c r="AD133" s="68"/>
      <c r="AE133" s="69"/>
      <c r="AF133" s="70"/>
      <c r="AG133" s="68"/>
      <c r="AH133" s="70"/>
      <c r="AJ133" s="70"/>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57"/>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row>
    <row r="134" spans="1:96" s="31" customFormat="1" ht="30" customHeight="1">
      <c r="A134" s="58"/>
      <c r="B134" s="59"/>
      <c r="C134" s="60"/>
      <c r="D134" s="58"/>
      <c r="E134" s="61"/>
      <c r="F134" s="62"/>
      <c r="G134" s="58"/>
      <c r="H134" s="58"/>
      <c r="I134" s="58"/>
      <c r="J134" s="706"/>
      <c r="K134" s="63"/>
      <c r="L134" s="63"/>
      <c r="M134" s="64"/>
      <c r="N134" s="64"/>
      <c r="O134" s="65"/>
      <c r="P134" s="61"/>
      <c r="Q134" s="58"/>
      <c r="R134" s="61"/>
      <c r="S134" s="61"/>
      <c r="T134" s="361"/>
      <c r="U134" s="364"/>
      <c r="V134" s="66"/>
      <c r="W134" s="66"/>
      <c r="X134" s="364"/>
      <c r="Y134" s="67"/>
      <c r="AD134" s="68"/>
      <c r="AE134" s="69"/>
      <c r="AF134" s="70"/>
      <c r="AG134" s="68"/>
      <c r="AH134" s="70"/>
      <c r="AJ134" s="70"/>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57"/>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row>
    <row r="135" spans="1:96" s="31" customFormat="1" ht="30" customHeight="1">
      <c r="A135" s="58"/>
      <c r="B135" s="59"/>
      <c r="C135" s="60"/>
      <c r="D135" s="58"/>
      <c r="E135" s="61"/>
      <c r="F135" s="62"/>
      <c r="G135" s="58"/>
      <c r="H135" s="58"/>
      <c r="I135" s="58"/>
      <c r="J135" s="706"/>
      <c r="K135" s="63"/>
      <c r="L135" s="63"/>
      <c r="M135" s="64"/>
      <c r="N135" s="64"/>
      <c r="O135" s="65"/>
      <c r="P135" s="61"/>
      <c r="Q135" s="58"/>
      <c r="R135" s="61"/>
      <c r="S135" s="61"/>
      <c r="T135" s="361"/>
      <c r="U135" s="364"/>
      <c r="V135" s="66"/>
      <c r="W135" s="66"/>
      <c r="X135" s="364"/>
      <c r="Y135" s="67"/>
      <c r="AD135" s="68"/>
      <c r="AE135" s="69"/>
      <c r="AF135" s="70"/>
      <c r="AG135" s="68"/>
      <c r="AH135" s="70"/>
      <c r="AJ135" s="70"/>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57"/>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row>
    <row r="136" spans="1:96" s="31" customFormat="1" ht="30" customHeight="1">
      <c r="A136" s="58"/>
      <c r="B136" s="59"/>
      <c r="C136" s="60"/>
      <c r="D136" s="58"/>
      <c r="E136" s="61"/>
      <c r="F136" s="62"/>
      <c r="G136" s="58"/>
      <c r="H136" s="58"/>
      <c r="I136" s="58"/>
      <c r="J136" s="706"/>
      <c r="K136" s="63"/>
      <c r="L136" s="63"/>
      <c r="M136" s="64"/>
      <c r="N136" s="64"/>
      <c r="O136" s="65"/>
      <c r="P136" s="61"/>
      <c r="Q136" s="58"/>
      <c r="R136" s="61"/>
      <c r="S136" s="61"/>
      <c r="T136" s="361"/>
      <c r="U136" s="364"/>
      <c r="V136" s="66"/>
      <c r="W136" s="66"/>
      <c r="X136" s="364"/>
      <c r="Y136" s="67"/>
      <c r="AD136" s="68"/>
      <c r="AE136" s="69"/>
      <c r="AF136" s="70"/>
      <c r="AG136" s="68"/>
      <c r="AH136" s="70"/>
      <c r="AJ136" s="70"/>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57"/>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row>
    <row r="137" spans="1:96" s="31" customFormat="1" ht="30" customHeight="1">
      <c r="A137" s="58"/>
      <c r="B137" s="59"/>
      <c r="C137" s="60"/>
      <c r="D137" s="58"/>
      <c r="E137" s="61"/>
      <c r="F137" s="62"/>
      <c r="G137" s="58"/>
      <c r="H137" s="58"/>
      <c r="I137" s="58"/>
      <c r="J137" s="706"/>
      <c r="K137" s="63"/>
      <c r="L137" s="63"/>
      <c r="M137" s="64"/>
      <c r="N137" s="64"/>
      <c r="O137" s="65"/>
      <c r="P137" s="61"/>
      <c r="Q137" s="58"/>
      <c r="R137" s="61"/>
      <c r="S137" s="61"/>
      <c r="T137" s="361"/>
      <c r="U137" s="364"/>
      <c r="V137" s="66"/>
      <c r="W137" s="66"/>
      <c r="X137" s="364"/>
      <c r="Y137" s="67"/>
      <c r="AD137" s="68"/>
      <c r="AE137" s="69"/>
      <c r="AF137" s="70"/>
      <c r="AG137" s="68"/>
      <c r="AH137" s="70"/>
      <c r="AJ137" s="70"/>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57"/>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row>
    <row r="138" spans="1:96" s="31" customFormat="1" ht="30" customHeight="1">
      <c r="A138" s="58"/>
      <c r="B138" s="59"/>
      <c r="C138" s="60"/>
      <c r="D138" s="58"/>
      <c r="E138" s="61"/>
      <c r="F138" s="62"/>
      <c r="G138" s="58"/>
      <c r="H138" s="58"/>
      <c r="I138" s="58"/>
      <c r="J138" s="706"/>
      <c r="K138" s="63"/>
      <c r="L138" s="63"/>
      <c r="M138" s="64"/>
      <c r="N138" s="64"/>
      <c r="O138" s="65"/>
      <c r="P138" s="61"/>
      <c r="Q138" s="58"/>
      <c r="R138" s="61"/>
      <c r="S138" s="61"/>
      <c r="T138" s="361"/>
      <c r="U138" s="364"/>
      <c r="V138" s="66"/>
      <c r="W138" s="66"/>
      <c r="X138" s="364"/>
      <c r="Y138" s="67"/>
      <c r="AD138" s="68"/>
      <c r="AE138" s="69"/>
      <c r="AF138" s="70"/>
      <c r="AG138" s="68"/>
      <c r="AH138" s="70"/>
      <c r="AJ138" s="70"/>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57"/>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row>
    <row r="139" spans="1:96" s="31" customFormat="1" ht="30" customHeight="1">
      <c r="A139" s="58"/>
      <c r="B139" s="59"/>
      <c r="C139" s="60"/>
      <c r="D139" s="58"/>
      <c r="E139" s="61"/>
      <c r="F139" s="62"/>
      <c r="G139" s="58"/>
      <c r="H139" s="58"/>
      <c r="I139" s="58"/>
      <c r="J139" s="706"/>
      <c r="K139" s="63"/>
      <c r="L139" s="63"/>
      <c r="M139" s="64"/>
      <c r="N139" s="64"/>
      <c r="O139" s="65"/>
      <c r="P139" s="61"/>
      <c r="Q139" s="58"/>
      <c r="R139" s="61"/>
      <c r="S139" s="61"/>
      <c r="T139" s="361"/>
      <c r="U139" s="364"/>
      <c r="V139" s="66"/>
      <c r="W139" s="66"/>
      <c r="X139" s="364"/>
      <c r="Y139" s="67"/>
      <c r="AD139" s="68"/>
      <c r="AE139" s="69"/>
      <c r="AF139" s="70"/>
      <c r="AG139" s="68"/>
      <c r="AH139" s="70"/>
      <c r="AJ139" s="70"/>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57"/>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row>
    <row r="140" spans="1:96" s="31" customFormat="1" ht="30" customHeight="1">
      <c r="A140" s="58"/>
      <c r="B140" s="59"/>
      <c r="C140" s="60"/>
      <c r="D140" s="58"/>
      <c r="E140" s="61"/>
      <c r="F140" s="62"/>
      <c r="G140" s="58"/>
      <c r="H140" s="58"/>
      <c r="I140" s="58"/>
      <c r="J140" s="706"/>
      <c r="K140" s="63"/>
      <c r="L140" s="63"/>
      <c r="M140" s="64"/>
      <c r="N140" s="64"/>
      <c r="O140" s="65"/>
      <c r="P140" s="61"/>
      <c r="Q140" s="58"/>
      <c r="R140" s="61"/>
      <c r="S140" s="61"/>
      <c r="T140" s="361"/>
      <c r="U140" s="364"/>
      <c r="V140" s="66"/>
      <c r="W140" s="66"/>
      <c r="X140" s="364"/>
      <c r="Y140" s="67"/>
      <c r="AD140" s="68"/>
      <c r="AE140" s="69"/>
      <c r="AF140" s="70"/>
      <c r="AG140" s="68"/>
      <c r="AH140" s="70"/>
      <c r="AJ140" s="70"/>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57"/>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row>
    <row r="141" spans="1:96" s="31" customFormat="1" ht="30" customHeight="1">
      <c r="A141" s="58"/>
      <c r="B141" s="59"/>
      <c r="C141" s="60"/>
      <c r="D141" s="58"/>
      <c r="E141" s="61"/>
      <c r="F141" s="62"/>
      <c r="G141" s="58"/>
      <c r="H141" s="58"/>
      <c r="I141" s="58"/>
      <c r="J141" s="706"/>
      <c r="K141" s="63"/>
      <c r="L141" s="63"/>
      <c r="M141" s="64"/>
      <c r="N141" s="64"/>
      <c r="O141" s="65"/>
      <c r="P141" s="61"/>
      <c r="Q141" s="58"/>
      <c r="R141" s="61"/>
      <c r="S141" s="61"/>
      <c r="T141" s="361"/>
      <c r="U141" s="364"/>
      <c r="V141" s="66"/>
      <c r="W141" s="66"/>
      <c r="X141" s="364"/>
      <c r="Y141" s="67"/>
      <c r="AD141" s="68"/>
      <c r="AE141" s="69"/>
      <c r="AF141" s="70"/>
      <c r="AG141" s="68"/>
      <c r="AH141" s="70"/>
      <c r="AJ141" s="70"/>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57"/>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row>
    <row r="142" spans="1:96" s="31" customFormat="1" ht="30" customHeight="1">
      <c r="A142" s="58"/>
      <c r="B142" s="59"/>
      <c r="C142" s="60"/>
      <c r="D142" s="58"/>
      <c r="E142" s="61"/>
      <c r="F142" s="62"/>
      <c r="G142" s="58"/>
      <c r="H142" s="58"/>
      <c r="I142" s="58"/>
      <c r="J142" s="706"/>
      <c r="K142" s="63"/>
      <c r="L142" s="63"/>
      <c r="M142" s="64"/>
      <c r="N142" s="64"/>
      <c r="O142" s="65"/>
      <c r="P142" s="61"/>
      <c r="Q142" s="58"/>
      <c r="R142" s="61"/>
      <c r="S142" s="61"/>
      <c r="T142" s="361"/>
      <c r="U142" s="364"/>
      <c r="V142" s="66"/>
      <c r="W142" s="66"/>
      <c r="X142" s="364"/>
      <c r="Y142" s="67"/>
      <c r="AD142" s="68"/>
      <c r="AE142" s="69"/>
      <c r="AF142" s="70"/>
      <c r="AG142" s="68"/>
      <c r="AH142" s="70"/>
      <c r="AJ142" s="70"/>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57"/>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row>
    <row r="143" spans="1:96" s="31" customFormat="1" ht="30" customHeight="1">
      <c r="A143" s="58"/>
      <c r="B143" s="59"/>
      <c r="C143" s="60"/>
      <c r="D143" s="58"/>
      <c r="E143" s="61"/>
      <c r="F143" s="62"/>
      <c r="G143" s="58"/>
      <c r="H143" s="58"/>
      <c r="I143" s="58"/>
      <c r="J143" s="706"/>
      <c r="K143" s="63"/>
      <c r="L143" s="63"/>
      <c r="M143" s="64"/>
      <c r="N143" s="64"/>
      <c r="O143" s="65"/>
      <c r="P143" s="61"/>
      <c r="Q143" s="58"/>
      <c r="R143" s="61"/>
      <c r="S143" s="61"/>
      <c r="T143" s="361"/>
      <c r="U143" s="364"/>
      <c r="V143" s="66"/>
      <c r="W143" s="66"/>
      <c r="X143" s="364"/>
      <c r="Y143" s="67"/>
      <c r="AD143" s="68"/>
      <c r="AE143" s="69"/>
      <c r="AF143" s="70"/>
      <c r="AG143" s="68"/>
      <c r="AH143" s="70"/>
      <c r="AJ143" s="70"/>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57"/>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row>
    <row r="144" spans="1:96" s="31" customFormat="1" ht="30" customHeight="1">
      <c r="A144" s="58"/>
      <c r="B144" s="59"/>
      <c r="C144" s="60"/>
      <c r="D144" s="58"/>
      <c r="E144" s="61"/>
      <c r="F144" s="62"/>
      <c r="G144" s="58"/>
      <c r="H144" s="58"/>
      <c r="I144" s="58"/>
      <c r="J144" s="706"/>
      <c r="K144" s="63"/>
      <c r="L144" s="63"/>
      <c r="M144" s="64"/>
      <c r="N144" s="64"/>
      <c r="O144" s="65"/>
      <c r="P144" s="61"/>
      <c r="Q144" s="58"/>
      <c r="R144" s="61"/>
      <c r="S144" s="61"/>
      <c r="T144" s="361"/>
      <c r="U144" s="364"/>
      <c r="V144" s="66"/>
      <c r="W144" s="66"/>
      <c r="X144" s="364"/>
      <c r="Y144" s="67"/>
      <c r="AD144" s="68"/>
      <c r="AE144" s="69"/>
      <c r="AF144" s="70"/>
      <c r="AG144" s="68"/>
      <c r="AH144" s="70"/>
      <c r="AJ144" s="70"/>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57"/>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row>
    <row r="145" spans="1:96" s="31" customFormat="1" ht="30" customHeight="1">
      <c r="A145" s="58"/>
      <c r="B145" s="59"/>
      <c r="C145" s="60"/>
      <c r="D145" s="58"/>
      <c r="E145" s="61"/>
      <c r="F145" s="62"/>
      <c r="G145" s="58"/>
      <c r="H145" s="58"/>
      <c r="I145" s="58"/>
      <c r="J145" s="706"/>
      <c r="K145" s="63"/>
      <c r="L145" s="63"/>
      <c r="M145" s="64"/>
      <c r="N145" s="64"/>
      <c r="O145" s="65"/>
      <c r="P145" s="61"/>
      <c r="Q145" s="58"/>
      <c r="R145" s="61"/>
      <c r="S145" s="61"/>
      <c r="T145" s="361"/>
      <c r="U145" s="364"/>
      <c r="V145" s="66"/>
      <c r="W145" s="66"/>
      <c r="X145" s="364"/>
      <c r="Y145" s="67"/>
      <c r="AD145" s="68"/>
      <c r="AE145" s="69"/>
      <c r="AF145" s="70"/>
      <c r="AG145" s="68"/>
      <c r="AH145" s="70"/>
      <c r="AJ145" s="70"/>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57"/>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row>
    <row r="146" spans="1:96" s="31" customFormat="1" ht="30" customHeight="1">
      <c r="A146" s="58"/>
      <c r="B146" s="59"/>
      <c r="C146" s="60"/>
      <c r="D146" s="58"/>
      <c r="E146" s="61"/>
      <c r="F146" s="62"/>
      <c r="G146" s="58"/>
      <c r="H146" s="58"/>
      <c r="I146" s="58"/>
      <c r="J146" s="706"/>
      <c r="K146" s="63"/>
      <c r="L146" s="63"/>
      <c r="M146" s="64"/>
      <c r="N146" s="64"/>
      <c r="O146" s="65"/>
      <c r="P146" s="61"/>
      <c r="Q146" s="58"/>
      <c r="R146" s="61"/>
      <c r="S146" s="61"/>
      <c r="T146" s="361"/>
      <c r="U146" s="364"/>
      <c r="V146" s="66"/>
      <c r="W146" s="66"/>
      <c r="X146" s="364"/>
      <c r="Y146" s="67"/>
      <c r="AD146" s="68"/>
      <c r="AE146" s="69"/>
      <c r="AF146" s="70"/>
      <c r="AG146" s="68"/>
      <c r="AH146" s="70"/>
      <c r="AJ146" s="70"/>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57"/>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c r="CR146" s="32"/>
    </row>
    <row r="147" spans="1:96" s="31" customFormat="1" ht="30" customHeight="1">
      <c r="A147" s="58"/>
      <c r="B147" s="59"/>
      <c r="C147" s="60"/>
      <c r="D147" s="58"/>
      <c r="E147" s="61"/>
      <c r="F147" s="62"/>
      <c r="G147" s="58"/>
      <c r="H147" s="58"/>
      <c r="I147" s="58"/>
      <c r="J147" s="706"/>
      <c r="K147" s="63"/>
      <c r="L147" s="63"/>
      <c r="M147" s="64"/>
      <c r="N147" s="64"/>
      <c r="O147" s="65"/>
      <c r="P147" s="61"/>
      <c r="Q147" s="58"/>
      <c r="R147" s="61"/>
      <c r="S147" s="61"/>
      <c r="T147" s="361"/>
      <c r="U147" s="364"/>
      <c r="V147" s="66"/>
      <c r="W147" s="66"/>
      <c r="X147" s="364"/>
      <c r="Y147" s="67"/>
      <c r="AD147" s="68"/>
      <c r="AE147" s="69"/>
      <c r="AF147" s="70"/>
      <c r="AG147" s="68"/>
      <c r="AH147" s="70"/>
      <c r="AJ147" s="70"/>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57"/>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row>
    <row r="148" spans="1:96" s="31" customFormat="1" ht="30" customHeight="1">
      <c r="A148" s="58"/>
      <c r="B148" s="59"/>
      <c r="C148" s="60"/>
      <c r="D148" s="58"/>
      <c r="E148" s="61"/>
      <c r="F148" s="62"/>
      <c r="G148" s="58"/>
      <c r="H148" s="58"/>
      <c r="I148" s="58"/>
      <c r="J148" s="706"/>
      <c r="K148" s="63"/>
      <c r="L148" s="63"/>
      <c r="M148" s="64"/>
      <c r="N148" s="64"/>
      <c r="O148" s="65"/>
      <c r="P148" s="61"/>
      <c r="Q148" s="58"/>
      <c r="R148" s="61"/>
      <c r="S148" s="61"/>
      <c r="T148" s="361"/>
      <c r="U148" s="364"/>
      <c r="V148" s="66"/>
      <c r="W148" s="66"/>
      <c r="X148" s="364"/>
      <c r="Y148" s="67"/>
      <c r="AD148" s="68"/>
      <c r="AE148" s="69"/>
      <c r="AF148" s="70"/>
      <c r="AG148" s="68"/>
      <c r="AH148" s="70"/>
      <c r="AJ148" s="70"/>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57"/>
      <c r="BP148" s="32"/>
      <c r="BQ148" s="32"/>
      <c r="BR148" s="32"/>
      <c r="BS148" s="32"/>
      <c r="BT148" s="32"/>
      <c r="BU148" s="32"/>
      <c r="BV148" s="32"/>
      <c r="BW148" s="32"/>
      <c r="BX148" s="32"/>
      <c r="BY148" s="32"/>
      <c r="BZ148" s="32"/>
      <c r="CA148" s="32"/>
      <c r="CB148" s="32"/>
      <c r="CC148" s="32"/>
      <c r="CD148" s="32"/>
      <c r="CE148" s="32"/>
      <c r="CF148" s="32"/>
      <c r="CG148" s="32"/>
      <c r="CH148" s="32"/>
      <c r="CI148" s="32"/>
      <c r="CJ148" s="32"/>
      <c r="CK148" s="32"/>
      <c r="CL148" s="32"/>
      <c r="CM148" s="32"/>
      <c r="CN148" s="32"/>
      <c r="CO148" s="32"/>
      <c r="CP148" s="32"/>
      <c r="CQ148" s="32"/>
      <c r="CR148" s="32"/>
    </row>
    <row r="149" spans="1:96" s="31" customFormat="1" ht="30" customHeight="1">
      <c r="A149" s="58"/>
      <c r="B149" s="59"/>
      <c r="C149" s="60"/>
      <c r="D149" s="58"/>
      <c r="E149" s="61"/>
      <c r="F149" s="62"/>
      <c r="G149" s="58"/>
      <c r="H149" s="58"/>
      <c r="I149" s="58"/>
      <c r="J149" s="706"/>
      <c r="K149" s="63"/>
      <c r="L149" s="63"/>
      <c r="M149" s="64"/>
      <c r="N149" s="64"/>
      <c r="O149" s="65"/>
      <c r="P149" s="61"/>
      <c r="Q149" s="58"/>
      <c r="R149" s="61"/>
      <c r="S149" s="61"/>
      <c r="T149" s="361"/>
      <c r="U149" s="364"/>
      <c r="V149" s="66"/>
      <c r="W149" s="66"/>
      <c r="X149" s="364"/>
      <c r="Y149" s="67"/>
      <c r="AD149" s="68"/>
      <c r="AE149" s="69"/>
      <c r="AF149" s="70"/>
      <c r="AG149" s="68"/>
      <c r="AH149" s="70"/>
      <c r="AJ149" s="70"/>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57"/>
      <c r="BP149" s="32"/>
      <c r="BQ149" s="32"/>
      <c r="BR149" s="32"/>
      <c r="BS149" s="32"/>
      <c r="BT149" s="32"/>
      <c r="BU149" s="32"/>
      <c r="BV149" s="32"/>
      <c r="BW149" s="32"/>
      <c r="BX149" s="32"/>
      <c r="BY149" s="32"/>
      <c r="BZ149" s="32"/>
      <c r="CA149" s="32"/>
      <c r="CB149" s="32"/>
      <c r="CC149" s="32"/>
      <c r="CD149" s="32"/>
      <c r="CE149" s="32"/>
      <c r="CF149" s="32"/>
      <c r="CG149" s="32"/>
      <c r="CH149" s="32"/>
      <c r="CI149" s="32"/>
      <c r="CJ149" s="32"/>
      <c r="CK149" s="32"/>
      <c r="CL149" s="32"/>
      <c r="CM149" s="32"/>
      <c r="CN149" s="32"/>
      <c r="CO149" s="32"/>
      <c r="CP149" s="32"/>
      <c r="CQ149" s="32"/>
      <c r="CR149" s="32"/>
    </row>
    <row r="150" spans="1:96" s="31" customFormat="1" ht="30" customHeight="1">
      <c r="A150" s="58"/>
      <c r="B150" s="59"/>
      <c r="C150" s="60"/>
      <c r="D150" s="58"/>
      <c r="E150" s="61"/>
      <c r="F150" s="62"/>
      <c r="G150" s="58"/>
      <c r="H150" s="58"/>
      <c r="I150" s="58"/>
      <c r="J150" s="706"/>
      <c r="K150" s="63"/>
      <c r="L150" s="63"/>
      <c r="M150" s="64"/>
      <c r="N150" s="64"/>
      <c r="O150" s="65"/>
      <c r="P150" s="61"/>
      <c r="Q150" s="58"/>
      <c r="R150" s="61"/>
      <c r="S150" s="61"/>
      <c r="T150" s="361"/>
      <c r="U150" s="364"/>
      <c r="V150" s="66"/>
      <c r="W150" s="66"/>
      <c r="X150" s="364"/>
      <c r="Y150" s="67"/>
      <c r="AD150" s="68"/>
      <c r="AE150" s="69"/>
      <c r="AF150" s="70"/>
      <c r="AG150" s="68"/>
      <c r="AH150" s="70"/>
      <c r="AJ150" s="70"/>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57"/>
      <c r="BP150" s="32"/>
      <c r="BQ150" s="32"/>
      <c r="BR150" s="32"/>
      <c r="BS150" s="32"/>
      <c r="BT150" s="32"/>
      <c r="BU150" s="32"/>
      <c r="BV150" s="32"/>
      <c r="BW150" s="32"/>
      <c r="BX150" s="32"/>
      <c r="BY150" s="32"/>
      <c r="BZ150" s="32"/>
      <c r="CA150" s="32"/>
      <c r="CB150" s="32"/>
      <c r="CC150" s="32"/>
      <c r="CD150" s="32"/>
      <c r="CE150" s="32"/>
      <c r="CF150" s="32"/>
      <c r="CG150" s="32"/>
      <c r="CH150" s="32"/>
      <c r="CI150" s="32"/>
      <c r="CJ150" s="32"/>
      <c r="CK150" s="32"/>
      <c r="CL150" s="32"/>
      <c r="CM150" s="32"/>
      <c r="CN150" s="32"/>
      <c r="CO150" s="32"/>
      <c r="CP150" s="32"/>
      <c r="CQ150" s="32"/>
      <c r="CR150" s="32"/>
    </row>
    <row r="151" spans="1:96" s="31" customFormat="1" ht="30" customHeight="1">
      <c r="A151" s="58"/>
      <c r="B151" s="59"/>
      <c r="C151" s="60"/>
      <c r="D151" s="58"/>
      <c r="E151" s="61"/>
      <c r="F151" s="62"/>
      <c r="G151" s="58"/>
      <c r="H151" s="58"/>
      <c r="I151" s="58"/>
      <c r="J151" s="706"/>
      <c r="K151" s="63"/>
      <c r="L151" s="63"/>
      <c r="M151" s="64"/>
      <c r="N151" s="64"/>
      <c r="O151" s="65"/>
      <c r="P151" s="61"/>
      <c r="Q151" s="58"/>
      <c r="R151" s="61"/>
      <c r="S151" s="61"/>
      <c r="T151" s="361"/>
      <c r="U151" s="364"/>
      <c r="V151" s="66"/>
      <c r="W151" s="66"/>
      <c r="X151" s="364"/>
      <c r="Y151" s="67"/>
      <c r="AD151" s="68"/>
      <c r="AE151" s="69"/>
      <c r="AF151" s="70"/>
      <c r="AG151" s="68"/>
      <c r="AH151" s="70"/>
      <c r="AJ151" s="70"/>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57"/>
      <c r="BP151" s="32"/>
      <c r="BQ151" s="32"/>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c r="CR151" s="32"/>
    </row>
    <row r="152" spans="1:96" s="31" customFormat="1" ht="30" customHeight="1">
      <c r="A152" s="58"/>
      <c r="B152" s="59"/>
      <c r="C152" s="60"/>
      <c r="D152" s="58"/>
      <c r="E152" s="61"/>
      <c r="F152" s="62"/>
      <c r="G152" s="58"/>
      <c r="H152" s="58"/>
      <c r="I152" s="58"/>
      <c r="J152" s="706"/>
      <c r="K152" s="63"/>
      <c r="L152" s="63"/>
      <c r="M152" s="64"/>
      <c r="N152" s="64"/>
      <c r="O152" s="65"/>
      <c r="P152" s="61"/>
      <c r="Q152" s="58"/>
      <c r="R152" s="61"/>
      <c r="S152" s="61"/>
      <c r="T152" s="361"/>
      <c r="U152" s="364"/>
      <c r="V152" s="66"/>
      <c r="W152" s="66"/>
      <c r="X152" s="364"/>
      <c r="Y152" s="67"/>
      <c r="AD152" s="68"/>
      <c r="AE152" s="69"/>
      <c r="AF152" s="70"/>
      <c r="AG152" s="68"/>
      <c r="AH152" s="70"/>
      <c r="AJ152" s="70"/>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57"/>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c r="CR152" s="32"/>
    </row>
    <row r="153" spans="1:96" s="31" customFormat="1" ht="30" customHeight="1">
      <c r="A153" s="58"/>
      <c r="B153" s="59"/>
      <c r="C153" s="60"/>
      <c r="D153" s="58"/>
      <c r="E153" s="61"/>
      <c r="F153" s="62"/>
      <c r="G153" s="58"/>
      <c r="H153" s="58"/>
      <c r="I153" s="58"/>
      <c r="J153" s="706"/>
      <c r="K153" s="63"/>
      <c r="L153" s="63"/>
      <c r="M153" s="64"/>
      <c r="N153" s="64"/>
      <c r="O153" s="65"/>
      <c r="P153" s="61"/>
      <c r="Q153" s="58"/>
      <c r="R153" s="61"/>
      <c r="S153" s="61"/>
      <c r="T153" s="361"/>
      <c r="U153" s="364"/>
      <c r="V153" s="66"/>
      <c r="W153" s="66"/>
      <c r="X153" s="364"/>
      <c r="Y153" s="67"/>
      <c r="AD153" s="68"/>
      <c r="AE153" s="69"/>
      <c r="AF153" s="70"/>
      <c r="AG153" s="68"/>
      <c r="AH153" s="70"/>
      <c r="AJ153" s="70"/>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57"/>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c r="CR153" s="32"/>
    </row>
    <row r="154" spans="1:96" s="31" customFormat="1" ht="30" customHeight="1">
      <c r="A154" s="58"/>
      <c r="B154" s="59"/>
      <c r="C154" s="60"/>
      <c r="D154" s="58"/>
      <c r="E154" s="61"/>
      <c r="F154" s="62"/>
      <c r="G154" s="58"/>
      <c r="H154" s="58"/>
      <c r="I154" s="58"/>
      <c r="J154" s="706"/>
      <c r="K154" s="63"/>
      <c r="L154" s="63"/>
      <c r="M154" s="64"/>
      <c r="N154" s="64"/>
      <c r="O154" s="65"/>
      <c r="P154" s="61"/>
      <c r="Q154" s="58"/>
      <c r="R154" s="61"/>
      <c r="S154" s="61"/>
      <c r="T154" s="361"/>
      <c r="U154" s="364"/>
      <c r="V154" s="66"/>
      <c r="W154" s="66"/>
      <c r="X154" s="364"/>
      <c r="Y154" s="67"/>
      <c r="AD154" s="68"/>
      <c r="AE154" s="69"/>
      <c r="AF154" s="70"/>
      <c r="AG154" s="68"/>
      <c r="AH154" s="70"/>
      <c r="AJ154" s="70"/>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57"/>
      <c r="BP154" s="32"/>
      <c r="BQ154" s="32"/>
      <c r="BR154" s="32"/>
      <c r="BS154" s="32"/>
      <c r="BT154" s="32"/>
      <c r="BU154" s="32"/>
      <c r="BV154" s="32"/>
      <c r="BW154" s="32"/>
      <c r="BX154" s="32"/>
      <c r="BY154" s="32"/>
      <c r="BZ154" s="32"/>
      <c r="CA154" s="32"/>
      <c r="CB154" s="32"/>
      <c r="CC154" s="32"/>
      <c r="CD154" s="32"/>
      <c r="CE154" s="32"/>
      <c r="CF154" s="32"/>
      <c r="CG154" s="32"/>
      <c r="CH154" s="32"/>
      <c r="CI154" s="32"/>
      <c r="CJ154" s="32"/>
      <c r="CK154" s="32"/>
      <c r="CL154" s="32"/>
      <c r="CM154" s="32"/>
      <c r="CN154" s="32"/>
      <c r="CO154" s="32"/>
      <c r="CP154" s="32"/>
      <c r="CQ154" s="32"/>
      <c r="CR154" s="32"/>
    </row>
    <row r="155" spans="1:96" s="31" customFormat="1" ht="30" customHeight="1">
      <c r="A155" s="58"/>
      <c r="B155" s="59"/>
      <c r="C155" s="60"/>
      <c r="D155" s="58"/>
      <c r="E155" s="61"/>
      <c r="F155" s="62"/>
      <c r="G155" s="58"/>
      <c r="H155" s="58"/>
      <c r="I155" s="58"/>
      <c r="J155" s="706"/>
      <c r="K155" s="63"/>
      <c r="L155" s="63"/>
      <c r="M155" s="64"/>
      <c r="N155" s="64"/>
      <c r="O155" s="65"/>
      <c r="P155" s="61"/>
      <c r="Q155" s="58"/>
      <c r="R155" s="61"/>
      <c r="S155" s="61"/>
      <c r="T155" s="361"/>
      <c r="U155" s="364"/>
      <c r="V155" s="66"/>
      <c r="W155" s="66"/>
      <c r="X155" s="364"/>
      <c r="Y155" s="67"/>
      <c r="AD155" s="68"/>
      <c r="AE155" s="69"/>
      <c r="AF155" s="70"/>
      <c r="AG155" s="68"/>
      <c r="AH155" s="70"/>
      <c r="AJ155" s="70"/>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57"/>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row>
    <row r="156" spans="1:96" s="31" customFormat="1" ht="30" customHeight="1">
      <c r="A156" s="58"/>
      <c r="B156" s="59"/>
      <c r="C156" s="60"/>
      <c r="D156" s="58"/>
      <c r="E156" s="61"/>
      <c r="F156" s="62"/>
      <c r="G156" s="58"/>
      <c r="H156" s="58"/>
      <c r="I156" s="58"/>
      <c r="J156" s="706"/>
      <c r="K156" s="63"/>
      <c r="L156" s="63"/>
      <c r="M156" s="64"/>
      <c r="N156" s="64"/>
      <c r="O156" s="65"/>
      <c r="P156" s="61"/>
      <c r="Q156" s="58"/>
      <c r="R156" s="61"/>
      <c r="S156" s="61"/>
      <c r="T156" s="361"/>
      <c r="U156" s="364"/>
      <c r="V156" s="66"/>
      <c r="W156" s="66"/>
      <c r="X156" s="364"/>
      <c r="Y156" s="67"/>
      <c r="AD156" s="68"/>
      <c r="AE156" s="69"/>
      <c r="AF156" s="70"/>
      <c r="AG156" s="68"/>
      <c r="AH156" s="70"/>
      <c r="AJ156" s="70"/>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57"/>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row>
    <row r="157" spans="1:96" s="31" customFormat="1" ht="30" customHeight="1">
      <c r="A157" s="58"/>
      <c r="B157" s="59"/>
      <c r="C157" s="60"/>
      <c r="D157" s="58"/>
      <c r="E157" s="61"/>
      <c r="F157" s="62"/>
      <c r="G157" s="58"/>
      <c r="H157" s="58"/>
      <c r="I157" s="58"/>
      <c r="J157" s="706"/>
      <c r="K157" s="63"/>
      <c r="L157" s="63"/>
      <c r="M157" s="64"/>
      <c r="N157" s="64"/>
      <c r="O157" s="65"/>
      <c r="P157" s="61"/>
      <c r="Q157" s="58"/>
      <c r="R157" s="61"/>
      <c r="S157" s="61"/>
      <c r="T157" s="361"/>
      <c r="U157" s="364"/>
      <c r="V157" s="66"/>
      <c r="W157" s="66"/>
      <c r="X157" s="364"/>
      <c r="Y157" s="67"/>
      <c r="AD157" s="68"/>
      <c r="AE157" s="69"/>
      <c r="AF157" s="70"/>
      <c r="AG157" s="68"/>
      <c r="AH157" s="70"/>
      <c r="AJ157" s="70"/>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57"/>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row>
    <row r="158" spans="1:96" s="31" customFormat="1" ht="30" customHeight="1">
      <c r="A158" s="58"/>
      <c r="B158" s="59"/>
      <c r="C158" s="60"/>
      <c r="D158" s="58"/>
      <c r="E158" s="61"/>
      <c r="F158" s="62"/>
      <c r="G158" s="58"/>
      <c r="H158" s="58"/>
      <c r="I158" s="58"/>
      <c r="J158" s="706"/>
      <c r="K158" s="63"/>
      <c r="L158" s="63"/>
      <c r="M158" s="64"/>
      <c r="N158" s="64"/>
      <c r="O158" s="65"/>
      <c r="P158" s="61"/>
      <c r="Q158" s="58"/>
      <c r="R158" s="61"/>
      <c r="S158" s="61"/>
      <c r="T158" s="361"/>
      <c r="U158" s="364"/>
      <c r="V158" s="66"/>
      <c r="W158" s="66"/>
      <c r="X158" s="364"/>
      <c r="Y158" s="67"/>
      <c r="AD158" s="68"/>
      <c r="AE158" s="69"/>
      <c r="AF158" s="70"/>
      <c r="AG158" s="68"/>
      <c r="AH158" s="70"/>
      <c r="AJ158" s="70"/>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57"/>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row>
    <row r="159" spans="1:96" s="31" customFormat="1" ht="30" customHeight="1">
      <c r="A159" s="58"/>
      <c r="B159" s="59"/>
      <c r="C159" s="60"/>
      <c r="D159" s="58"/>
      <c r="E159" s="61"/>
      <c r="F159" s="62"/>
      <c r="G159" s="58"/>
      <c r="H159" s="58"/>
      <c r="I159" s="58"/>
      <c r="J159" s="706"/>
      <c r="K159" s="63"/>
      <c r="L159" s="63"/>
      <c r="M159" s="64"/>
      <c r="N159" s="64"/>
      <c r="O159" s="65"/>
      <c r="P159" s="61"/>
      <c r="Q159" s="58"/>
      <c r="R159" s="61"/>
      <c r="S159" s="61"/>
      <c r="T159" s="361"/>
      <c r="U159" s="364"/>
      <c r="V159" s="66"/>
      <c r="W159" s="66"/>
      <c r="X159" s="364"/>
      <c r="Y159" s="67"/>
      <c r="AD159" s="68"/>
      <c r="AE159" s="69"/>
      <c r="AF159" s="70"/>
      <c r="AG159" s="68"/>
      <c r="AH159" s="70"/>
      <c r="AJ159" s="70"/>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57"/>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row>
    <row r="160" spans="1:96" s="31" customFormat="1" ht="30" customHeight="1">
      <c r="A160" s="58"/>
      <c r="B160" s="59"/>
      <c r="C160" s="60"/>
      <c r="D160" s="58"/>
      <c r="E160" s="61"/>
      <c r="F160" s="62"/>
      <c r="G160" s="58"/>
      <c r="H160" s="58"/>
      <c r="I160" s="58"/>
      <c r="J160" s="706"/>
      <c r="K160" s="63"/>
      <c r="L160" s="63"/>
      <c r="M160" s="64"/>
      <c r="N160" s="64"/>
      <c r="O160" s="65"/>
      <c r="P160" s="61"/>
      <c r="Q160" s="58"/>
      <c r="R160" s="61"/>
      <c r="S160" s="61"/>
      <c r="T160" s="361"/>
      <c r="U160" s="364"/>
      <c r="V160" s="66"/>
      <c r="W160" s="66"/>
      <c r="X160" s="364"/>
      <c r="Y160" s="67"/>
      <c r="AD160" s="68"/>
      <c r="AE160" s="69"/>
      <c r="AF160" s="70"/>
      <c r="AG160" s="68"/>
      <c r="AH160" s="70"/>
      <c r="AJ160" s="70"/>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57"/>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row>
    <row r="161" spans="1:96" s="31" customFormat="1" ht="30" customHeight="1">
      <c r="A161" s="58"/>
      <c r="B161" s="59"/>
      <c r="C161" s="60"/>
      <c r="D161" s="58"/>
      <c r="E161" s="61"/>
      <c r="F161" s="62"/>
      <c r="G161" s="58"/>
      <c r="H161" s="58"/>
      <c r="I161" s="58"/>
      <c r="J161" s="706"/>
      <c r="K161" s="63"/>
      <c r="L161" s="63"/>
      <c r="M161" s="64"/>
      <c r="N161" s="64"/>
      <c r="O161" s="65"/>
      <c r="P161" s="61"/>
      <c r="Q161" s="58"/>
      <c r="R161" s="61"/>
      <c r="S161" s="61"/>
      <c r="T161" s="361"/>
      <c r="U161" s="364"/>
      <c r="V161" s="66"/>
      <c r="W161" s="66"/>
      <c r="X161" s="364"/>
      <c r="Y161" s="67"/>
      <c r="AD161" s="68"/>
      <c r="AE161" s="69"/>
      <c r="AF161" s="70"/>
      <c r="AG161" s="68"/>
      <c r="AH161" s="70"/>
      <c r="AJ161" s="70"/>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57"/>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c r="CQ161" s="32"/>
      <c r="CR161" s="32"/>
    </row>
    <row r="162" spans="1:96" s="31" customFormat="1" ht="30" customHeight="1">
      <c r="A162" s="58"/>
      <c r="B162" s="59"/>
      <c r="C162" s="60"/>
      <c r="D162" s="58"/>
      <c r="E162" s="61"/>
      <c r="F162" s="62"/>
      <c r="G162" s="58"/>
      <c r="H162" s="58"/>
      <c r="I162" s="58"/>
      <c r="J162" s="706"/>
      <c r="K162" s="63"/>
      <c r="L162" s="63"/>
      <c r="M162" s="64"/>
      <c r="N162" s="64"/>
      <c r="O162" s="65"/>
      <c r="P162" s="61"/>
      <c r="Q162" s="58"/>
      <c r="R162" s="61"/>
      <c r="S162" s="61"/>
      <c r="T162" s="361"/>
      <c r="U162" s="364"/>
      <c r="V162" s="66"/>
      <c r="W162" s="66"/>
      <c r="X162" s="364"/>
      <c r="Y162" s="67"/>
      <c r="AD162" s="68"/>
      <c r="AE162" s="69"/>
      <c r="AF162" s="70"/>
      <c r="AG162" s="68"/>
      <c r="AH162" s="70"/>
      <c r="AJ162" s="70"/>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57"/>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row>
    <row r="163" spans="1:96" s="31" customFormat="1" ht="30" customHeight="1">
      <c r="A163" s="58"/>
      <c r="B163" s="59"/>
      <c r="C163" s="60"/>
      <c r="D163" s="58"/>
      <c r="E163" s="61"/>
      <c r="F163" s="62"/>
      <c r="G163" s="58"/>
      <c r="H163" s="58"/>
      <c r="I163" s="58"/>
      <c r="J163" s="706"/>
      <c r="K163" s="63"/>
      <c r="L163" s="63"/>
      <c r="M163" s="64"/>
      <c r="N163" s="64"/>
      <c r="O163" s="65"/>
      <c r="P163" s="61"/>
      <c r="Q163" s="58"/>
      <c r="R163" s="61"/>
      <c r="S163" s="61"/>
      <c r="T163" s="361"/>
      <c r="U163" s="364"/>
      <c r="V163" s="66"/>
      <c r="W163" s="66"/>
      <c r="X163" s="364"/>
      <c r="Y163" s="67"/>
      <c r="AD163" s="68"/>
      <c r="AE163" s="69"/>
      <c r="AF163" s="70"/>
      <c r="AG163" s="68"/>
      <c r="AH163" s="70"/>
      <c r="AJ163" s="70"/>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57"/>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row>
    <row r="164" spans="1:96" s="31" customFormat="1" ht="30" customHeight="1">
      <c r="A164" s="58"/>
      <c r="B164" s="59"/>
      <c r="C164" s="60"/>
      <c r="D164" s="58"/>
      <c r="E164" s="61"/>
      <c r="F164" s="62"/>
      <c r="G164" s="58"/>
      <c r="H164" s="58"/>
      <c r="I164" s="58"/>
      <c r="J164" s="706"/>
      <c r="K164" s="63"/>
      <c r="L164" s="63"/>
      <c r="M164" s="64"/>
      <c r="N164" s="64"/>
      <c r="O164" s="65"/>
      <c r="P164" s="61"/>
      <c r="Q164" s="58"/>
      <c r="R164" s="61"/>
      <c r="S164" s="61"/>
      <c r="T164" s="361"/>
      <c r="U164" s="364"/>
      <c r="V164" s="66"/>
      <c r="W164" s="66"/>
      <c r="X164" s="364"/>
      <c r="Y164" s="67"/>
      <c r="AD164" s="68"/>
      <c r="AE164" s="69"/>
      <c r="AF164" s="70"/>
      <c r="AG164" s="68"/>
      <c r="AH164" s="70"/>
      <c r="AJ164" s="70"/>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57"/>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row>
    <row r="165" spans="1:96" s="31" customFormat="1" ht="30" customHeight="1">
      <c r="A165" s="58"/>
      <c r="B165" s="59"/>
      <c r="C165" s="60"/>
      <c r="D165" s="58"/>
      <c r="E165" s="61"/>
      <c r="F165" s="62"/>
      <c r="G165" s="58"/>
      <c r="H165" s="58"/>
      <c r="I165" s="58"/>
      <c r="J165" s="706"/>
      <c r="K165" s="63"/>
      <c r="L165" s="63"/>
      <c r="M165" s="64"/>
      <c r="N165" s="64"/>
      <c r="O165" s="65"/>
      <c r="P165" s="61"/>
      <c r="Q165" s="58"/>
      <c r="R165" s="61"/>
      <c r="S165" s="61"/>
      <c r="T165" s="361"/>
      <c r="U165" s="364"/>
      <c r="V165" s="66"/>
      <c r="W165" s="66"/>
      <c r="X165" s="364"/>
      <c r="Y165" s="67"/>
      <c r="AD165" s="68"/>
      <c r="AE165" s="69"/>
      <c r="AF165" s="70"/>
      <c r="AG165" s="68"/>
      <c r="AH165" s="70"/>
      <c r="AJ165" s="70"/>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57"/>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row>
    <row r="166" spans="1:96" s="31" customFormat="1" ht="30" customHeight="1">
      <c r="A166" s="58"/>
      <c r="B166" s="59"/>
      <c r="C166" s="60"/>
      <c r="D166" s="58"/>
      <c r="E166" s="61"/>
      <c r="F166" s="62"/>
      <c r="G166" s="58"/>
      <c r="H166" s="58"/>
      <c r="I166" s="58"/>
      <c r="J166" s="706"/>
      <c r="K166" s="63"/>
      <c r="L166" s="63"/>
      <c r="M166" s="64"/>
      <c r="N166" s="64"/>
      <c r="O166" s="65"/>
      <c r="P166" s="61"/>
      <c r="Q166" s="58"/>
      <c r="R166" s="61"/>
      <c r="S166" s="61"/>
      <c r="T166" s="361"/>
      <c r="U166" s="364"/>
      <c r="V166" s="66"/>
      <c r="W166" s="66"/>
      <c r="X166" s="364"/>
      <c r="Y166" s="67"/>
      <c r="AD166" s="68"/>
      <c r="AE166" s="69"/>
      <c r="AF166" s="70"/>
      <c r="AG166" s="68"/>
      <c r="AH166" s="70"/>
      <c r="AJ166" s="70"/>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57"/>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row>
    <row r="167" spans="1:96" s="31" customFormat="1" ht="30" customHeight="1">
      <c r="A167" s="58"/>
      <c r="B167" s="59"/>
      <c r="C167" s="60"/>
      <c r="D167" s="58"/>
      <c r="E167" s="61"/>
      <c r="F167" s="62"/>
      <c r="G167" s="58"/>
      <c r="H167" s="58"/>
      <c r="I167" s="58"/>
      <c r="J167" s="706"/>
      <c r="K167" s="63"/>
      <c r="L167" s="63"/>
      <c r="M167" s="64"/>
      <c r="N167" s="64"/>
      <c r="O167" s="65"/>
      <c r="P167" s="61"/>
      <c r="Q167" s="58"/>
      <c r="R167" s="61"/>
      <c r="S167" s="61"/>
      <c r="T167" s="361"/>
      <c r="U167" s="364"/>
      <c r="V167" s="66"/>
      <c r="W167" s="66"/>
      <c r="X167" s="364"/>
      <c r="Y167" s="67"/>
      <c r="AD167" s="68"/>
      <c r="AE167" s="69"/>
      <c r="AF167" s="70"/>
      <c r="AG167" s="68"/>
      <c r="AH167" s="70"/>
      <c r="AJ167" s="70"/>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57"/>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row>
    <row r="168" spans="1:96" s="31" customFormat="1" ht="30" customHeight="1">
      <c r="A168" s="58"/>
      <c r="B168" s="59"/>
      <c r="C168" s="60"/>
      <c r="D168" s="58"/>
      <c r="E168" s="61"/>
      <c r="F168" s="62"/>
      <c r="G168" s="58"/>
      <c r="H168" s="58"/>
      <c r="I168" s="58"/>
      <c r="J168" s="706"/>
      <c r="K168" s="63"/>
      <c r="L168" s="63"/>
      <c r="M168" s="64"/>
      <c r="N168" s="64"/>
      <c r="O168" s="65"/>
      <c r="P168" s="61"/>
      <c r="Q168" s="58"/>
      <c r="R168" s="61"/>
      <c r="S168" s="61"/>
      <c r="T168" s="361"/>
      <c r="U168" s="364"/>
      <c r="V168" s="66"/>
      <c r="W168" s="66"/>
      <c r="X168" s="364"/>
      <c r="Y168" s="67"/>
      <c r="AD168" s="68"/>
      <c r="AE168" s="69"/>
      <c r="AF168" s="70"/>
      <c r="AG168" s="68"/>
      <c r="AH168" s="70"/>
      <c r="AJ168" s="70"/>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57"/>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row>
    <row r="169" spans="1:96" s="31" customFormat="1" ht="30" customHeight="1">
      <c r="A169" s="58"/>
      <c r="B169" s="59"/>
      <c r="C169" s="60"/>
      <c r="D169" s="58"/>
      <c r="E169" s="61"/>
      <c r="F169" s="62"/>
      <c r="G169" s="58"/>
      <c r="H169" s="58"/>
      <c r="I169" s="58"/>
      <c r="J169" s="706"/>
      <c r="K169" s="63"/>
      <c r="L169" s="63"/>
      <c r="M169" s="64"/>
      <c r="N169" s="64"/>
      <c r="O169" s="65"/>
      <c r="P169" s="61"/>
      <c r="Q169" s="58"/>
      <c r="R169" s="61"/>
      <c r="S169" s="61"/>
      <c r="T169" s="361"/>
      <c r="U169" s="364"/>
      <c r="V169" s="66"/>
      <c r="W169" s="66"/>
      <c r="X169" s="364"/>
      <c r="Y169" s="67"/>
      <c r="AD169" s="68"/>
      <c r="AE169" s="69"/>
      <c r="AF169" s="70"/>
      <c r="AG169" s="68"/>
      <c r="AH169" s="70"/>
      <c r="AJ169" s="70"/>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57"/>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c r="CR169" s="32"/>
    </row>
    <row r="170" spans="1:96" s="31" customFormat="1" ht="30" customHeight="1">
      <c r="A170" s="58"/>
      <c r="B170" s="59"/>
      <c r="C170" s="60"/>
      <c r="D170" s="58"/>
      <c r="E170" s="61"/>
      <c r="F170" s="62"/>
      <c r="G170" s="58"/>
      <c r="H170" s="58"/>
      <c r="I170" s="58"/>
      <c r="J170" s="706"/>
      <c r="K170" s="63"/>
      <c r="L170" s="63"/>
      <c r="M170" s="64"/>
      <c r="N170" s="64"/>
      <c r="O170" s="65"/>
      <c r="P170" s="61"/>
      <c r="Q170" s="58"/>
      <c r="R170" s="61"/>
      <c r="S170" s="61"/>
      <c r="T170" s="361"/>
      <c r="U170" s="364"/>
      <c r="V170" s="66"/>
      <c r="W170" s="66"/>
      <c r="X170" s="364"/>
      <c r="Y170" s="67"/>
      <c r="AD170" s="68"/>
      <c r="AE170" s="69"/>
      <c r="AF170" s="70"/>
      <c r="AG170" s="68"/>
      <c r="AH170" s="70"/>
      <c r="AJ170" s="70"/>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57"/>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c r="CR170" s="32"/>
    </row>
    <row r="171" spans="1:96" s="31" customFormat="1" ht="30" customHeight="1">
      <c r="A171" s="58"/>
      <c r="B171" s="59"/>
      <c r="C171" s="60"/>
      <c r="D171" s="58"/>
      <c r="E171" s="61"/>
      <c r="F171" s="62"/>
      <c r="G171" s="58"/>
      <c r="H171" s="58"/>
      <c r="I171" s="58"/>
      <c r="J171" s="706"/>
      <c r="K171" s="63"/>
      <c r="L171" s="63"/>
      <c r="M171" s="64"/>
      <c r="N171" s="64"/>
      <c r="O171" s="65"/>
      <c r="P171" s="61"/>
      <c r="Q171" s="58"/>
      <c r="R171" s="61"/>
      <c r="S171" s="61"/>
      <c r="T171" s="361"/>
      <c r="U171" s="364"/>
      <c r="V171" s="66"/>
      <c r="W171" s="66"/>
      <c r="X171" s="364"/>
      <c r="Y171" s="67"/>
      <c r="AD171" s="68"/>
      <c r="AE171" s="69"/>
      <c r="AF171" s="70"/>
      <c r="AG171" s="68"/>
      <c r="AH171" s="70"/>
      <c r="AJ171" s="70"/>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57"/>
      <c r="BP171" s="32"/>
      <c r="BQ171" s="32"/>
      <c r="BR171" s="32"/>
      <c r="BS171" s="32"/>
      <c r="BT171" s="32"/>
      <c r="BU171" s="32"/>
      <c r="BV171" s="32"/>
      <c r="BW171" s="32"/>
      <c r="BX171" s="32"/>
      <c r="BY171" s="32"/>
      <c r="BZ171" s="32"/>
      <c r="CA171" s="32"/>
      <c r="CB171" s="32"/>
      <c r="CC171" s="32"/>
      <c r="CD171" s="32"/>
      <c r="CE171" s="32"/>
      <c r="CF171" s="32"/>
      <c r="CG171" s="32"/>
      <c r="CH171" s="32"/>
      <c r="CI171" s="32"/>
      <c r="CJ171" s="32"/>
      <c r="CK171" s="32"/>
      <c r="CL171" s="32"/>
      <c r="CM171" s="32"/>
      <c r="CN171" s="32"/>
      <c r="CO171" s="32"/>
      <c r="CP171" s="32"/>
      <c r="CQ171" s="32"/>
      <c r="CR171" s="32"/>
    </row>
    <row r="172" spans="1:96" s="31" customFormat="1" ht="30" customHeight="1">
      <c r="A172" s="58"/>
      <c r="B172" s="59"/>
      <c r="C172" s="60"/>
      <c r="D172" s="58"/>
      <c r="E172" s="61"/>
      <c r="F172" s="62"/>
      <c r="G172" s="58"/>
      <c r="H172" s="58"/>
      <c r="I172" s="58"/>
      <c r="J172" s="706"/>
      <c r="K172" s="63"/>
      <c r="L172" s="63"/>
      <c r="M172" s="64"/>
      <c r="N172" s="64"/>
      <c r="O172" s="65"/>
      <c r="P172" s="61"/>
      <c r="Q172" s="58"/>
      <c r="R172" s="61"/>
      <c r="S172" s="61"/>
      <c r="T172" s="361"/>
      <c r="U172" s="364"/>
      <c r="V172" s="66"/>
      <c r="W172" s="66"/>
      <c r="X172" s="364"/>
      <c r="Y172" s="67"/>
      <c r="AD172" s="68"/>
      <c r="AE172" s="69"/>
      <c r="AF172" s="70"/>
      <c r="AG172" s="68"/>
      <c r="AH172" s="70"/>
      <c r="AJ172" s="70"/>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57"/>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row>
    <row r="173" spans="1:96" s="31" customFormat="1" ht="30" customHeight="1">
      <c r="A173" s="58"/>
      <c r="B173" s="59"/>
      <c r="C173" s="60"/>
      <c r="D173" s="58"/>
      <c r="E173" s="61"/>
      <c r="F173" s="62"/>
      <c r="G173" s="58"/>
      <c r="H173" s="58"/>
      <c r="I173" s="58"/>
      <c r="J173" s="706"/>
      <c r="K173" s="63"/>
      <c r="L173" s="63"/>
      <c r="M173" s="64"/>
      <c r="N173" s="64"/>
      <c r="O173" s="65"/>
      <c r="P173" s="61"/>
      <c r="Q173" s="58"/>
      <c r="R173" s="61"/>
      <c r="S173" s="61"/>
      <c r="T173" s="361"/>
      <c r="U173" s="364"/>
      <c r="V173" s="66"/>
      <c r="W173" s="66"/>
      <c r="X173" s="364"/>
      <c r="Y173" s="67"/>
      <c r="AD173" s="68"/>
      <c r="AE173" s="69"/>
      <c r="AF173" s="70"/>
      <c r="AG173" s="68"/>
      <c r="AH173" s="70"/>
      <c r="AJ173" s="70"/>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57"/>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row>
    <row r="174" spans="1:96" s="31" customFormat="1" ht="30" customHeight="1">
      <c r="A174" s="58"/>
      <c r="B174" s="59"/>
      <c r="C174" s="60"/>
      <c r="D174" s="58"/>
      <c r="E174" s="61"/>
      <c r="F174" s="62"/>
      <c r="G174" s="58"/>
      <c r="H174" s="58"/>
      <c r="I174" s="58"/>
      <c r="J174" s="706"/>
      <c r="K174" s="63"/>
      <c r="L174" s="63"/>
      <c r="M174" s="64"/>
      <c r="N174" s="64"/>
      <c r="O174" s="65"/>
      <c r="P174" s="61"/>
      <c r="Q174" s="58"/>
      <c r="R174" s="61"/>
      <c r="S174" s="61"/>
      <c r="T174" s="361"/>
      <c r="U174" s="364"/>
      <c r="V174" s="66"/>
      <c r="W174" s="66"/>
      <c r="X174" s="364"/>
      <c r="Y174" s="67"/>
      <c r="AD174" s="68"/>
      <c r="AE174" s="69"/>
      <c r="AF174" s="70"/>
      <c r="AG174" s="68"/>
      <c r="AH174" s="70"/>
      <c r="AJ174" s="70"/>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57"/>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row>
    <row r="175" spans="1:96" s="31" customFormat="1" ht="30" customHeight="1">
      <c r="A175" s="58"/>
      <c r="B175" s="59"/>
      <c r="C175" s="60"/>
      <c r="D175" s="58"/>
      <c r="E175" s="61"/>
      <c r="F175" s="62"/>
      <c r="G175" s="58"/>
      <c r="H175" s="58"/>
      <c r="I175" s="58"/>
      <c r="J175" s="706"/>
      <c r="K175" s="63"/>
      <c r="L175" s="63"/>
      <c r="M175" s="64"/>
      <c r="N175" s="64"/>
      <c r="O175" s="65"/>
      <c r="P175" s="61"/>
      <c r="Q175" s="58"/>
      <c r="R175" s="61"/>
      <c r="S175" s="61"/>
      <c r="T175" s="361"/>
      <c r="U175" s="364"/>
      <c r="V175" s="66"/>
      <c r="W175" s="66"/>
      <c r="X175" s="364"/>
      <c r="Y175" s="67"/>
      <c r="AD175" s="68"/>
      <c r="AE175" s="69"/>
      <c r="AF175" s="70"/>
      <c r="AG175" s="68"/>
      <c r="AH175" s="70"/>
      <c r="AJ175" s="70"/>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57"/>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row>
    <row r="176" spans="1:96" s="31" customFormat="1" ht="30" customHeight="1">
      <c r="A176" s="58"/>
      <c r="B176" s="59"/>
      <c r="C176" s="60"/>
      <c r="D176" s="58"/>
      <c r="E176" s="61"/>
      <c r="F176" s="62"/>
      <c r="G176" s="58"/>
      <c r="H176" s="58"/>
      <c r="I176" s="58"/>
      <c r="J176" s="706"/>
      <c r="K176" s="63"/>
      <c r="L176" s="63"/>
      <c r="M176" s="64"/>
      <c r="N176" s="64"/>
      <c r="O176" s="65"/>
      <c r="P176" s="61"/>
      <c r="Q176" s="58"/>
      <c r="R176" s="61"/>
      <c r="S176" s="61"/>
      <c r="T176" s="361"/>
      <c r="U176" s="364"/>
      <c r="V176" s="66"/>
      <c r="W176" s="66"/>
      <c r="X176" s="364"/>
      <c r="Y176" s="67"/>
      <c r="AD176" s="68"/>
      <c r="AE176" s="69"/>
      <c r="AF176" s="70"/>
      <c r="AG176" s="68"/>
      <c r="AH176" s="70"/>
      <c r="AJ176" s="70"/>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57"/>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row>
    <row r="177" spans="1:96" s="31" customFormat="1" ht="30" customHeight="1">
      <c r="A177" s="58"/>
      <c r="B177" s="59"/>
      <c r="C177" s="60"/>
      <c r="D177" s="58"/>
      <c r="E177" s="61"/>
      <c r="F177" s="62"/>
      <c r="G177" s="58"/>
      <c r="H177" s="58"/>
      <c r="I177" s="58"/>
      <c r="J177" s="706"/>
      <c r="K177" s="63"/>
      <c r="L177" s="63"/>
      <c r="M177" s="64"/>
      <c r="N177" s="64"/>
      <c r="O177" s="65"/>
      <c r="P177" s="61"/>
      <c r="Q177" s="58"/>
      <c r="R177" s="61"/>
      <c r="S177" s="61"/>
      <c r="T177" s="361"/>
      <c r="U177" s="364"/>
      <c r="V177" s="66"/>
      <c r="W177" s="66"/>
      <c r="X177" s="364"/>
      <c r="Y177" s="67"/>
      <c r="AD177" s="68"/>
      <c r="AE177" s="69"/>
      <c r="AF177" s="70"/>
      <c r="AG177" s="68"/>
      <c r="AH177" s="70"/>
      <c r="AJ177" s="70"/>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57"/>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row>
    <row r="178" spans="1:96" s="31" customFormat="1" ht="30" customHeight="1">
      <c r="A178" s="58"/>
      <c r="B178" s="59"/>
      <c r="C178" s="60"/>
      <c r="D178" s="58"/>
      <c r="E178" s="61"/>
      <c r="F178" s="62"/>
      <c r="G178" s="58"/>
      <c r="H178" s="58"/>
      <c r="I178" s="58"/>
      <c r="J178" s="706"/>
      <c r="K178" s="63"/>
      <c r="L178" s="63"/>
      <c r="M178" s="64"/>
      <c r="N178" s="64"/>
      <c r="O178" s="65"/>
      <c r="P178" s="61"/>
      <c r="Q178" s="58"/>
      <c r="R178" s="61"/>
      <c r="S178" s="61"/>
      <c r="T178" s="361"/>
      <c r="U178" s="364"/>
      <c r="V178" s="66"/>
      <c r="W178" s="66"/>
      <c r="X178" s="364"/>
      <c r="Y178" s="67"/>
      <c r="AD178" s="68"/>
      <c r="AE178" s="69"/>
      <c r="AF178" s="70"/>
      <c r="AG178" s="68"/>
      <c r="AH178" s="70"/>
      <c r="AJ178" s="70"/>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57"/>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row>
    <row r="179" spans="1:96" s="31" customFormat="1" ht="30" customHeight="1">
      <c r="A179" s="58"/>
      <c r="B179" s="59"/>
      <c r="C179" s="60"/>
      <c r="D179" s="58"/>
      <c r="E179" s="61"/>
      <c r="F179" s="62"/>
      <c r="G179" s="58"/>
      <c r="H179" s="58"/>
      <c r="I179" s="58"/>
      <c r="J179" s="706"/>
      <c r="K179" s="63"/>
      <c r="L179" s="63"/>
      <c r="M179" s="64"/>
      <c r="N179" s="64"/>
      <c r="O179" s="65"/>
      <c r="P179" s="61"/>
      <c r="Q179" s="58"/>
      <c r="R179" s="61"/>
      <c r="S179" s="61"/>
      <c r="T179" s="361"/>
      <c r="U179" s="364"/>
      <c r="V179" s="66"/>
      <c r="W179" s="66"/>
      <c r="X179" s="364"/>
      <c r="Y179" s="67"/>
      <c r="AD179" s="68"/>
      <c r="AE179" s="69"/>
      <c r="AF179" s="70"/>
      <c r="AG179" s="68"/>
      <c r="AH179" s="70"/>
      <c r="AJ179" s="70"/>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57"/>
      <c r="BP179" s="32"/>
      <c r="BQ179" s="32"/>
      <c r="BR179" s="32"/>
      <c r="BS179" s="32"/>
      <c r="BT179" s="32"/>
      <c r="BU179" s="32"/>
      <c r="BV179" s="32"/>
      <c r="BW179" s="32"/>
      <c r="BX179" s="32"/>
      <c r="BY179" s="32"/>
      <c r="BZ179" s="32"/>
      <c r="CA179" s="32"/>
      <c r="CB179" s="32"/>
      <c r="CC179" s="32"/>
      <c r="CD179" s="32"/>
      <c r="CE179" s="32"/>
      <c r="CF179" s="32"/>
      <c r="CG179" s="32"/>
      <c r="CH179" s="32"/>
      <c r="CI179" s="32"/>
      <c r="CJ179" s="32"/>
      <c r="CK179" s="32"/>
      <c r="CL179" s="32"/>
      <c r="CM179" s="32"/>
      <c r="CN179" s="32"/>
      <c r="CO179" s="32"/>
      <c r="CP179" s="32"/>
      <c r="CQ179" s="32"/>
      <c r="CR179" s="32"/>
    </row>
    <row r="180" spans="1:96" s="31" customFormat="1" ht="30" customHeight="1">
      <c r="A180" s="58"/>
      <c r="B180" s="59"/>
      <c r="C180" s="60"/>
      <c r="D180" s="58"/>
      <c r="E180" s="61"/>
      <c r="F180" s="62"/>
      <c r="G180" s="58"/>
      <c r="H180" s="58"/>
      <c r="I180" s="58"/>
      <c r="J180" s="706"/>
      <c r="K180" s="63"/>
      <c r="L180" s="63"/>
      <c r="M180" s="64"/>
      <c r="N180" s="64"/>
      <c r="O180" s="65"/>
      <c r="P180" s="61"/>
      <c r="Q180" s="58"/>
      <c r="R180" s="61"/>
      <c r="S180" s="61"/>
      <c r="T180" s="361"/>
      <c r="U180" s="364"/>
      <c r="V180" s="66"/>
      <c r="W180" s="66"/>
      <c r="X180" s="364"/>
      <c r="Y180" s="67"/>
      <c r="AD180" s="68"/>
      <c r="AE180" s="69"/>
      <c r="AF180" s="70"/>
      <c r="AG180" s="68"/>
      <c r="AH180" s="70"/>
      <c r="AJ180" s="70"/>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57"/>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row>
    <row r="181" spans="1:96" s="31" customFormat="1" ht="30" customHeight="1">
      <c r="A181" s="58"/>
      <c r="B181" s="59"/>
      <c r="C181" s="60"/>
      <c r="D181" s="58"/>
      <c r="E181" s="61"/>
      <c r="F181" s="62"/>
      <c r="G181" s="58"/>
      <c r="H181" s="58"/>
      <c r="I181" s="58"/>
      <c r="J181" s="706"/>
      <c r="K181" s="63"/>
      <c r="L181" s="63"/>
      <c r="M181" s="64"/>
      <c r="N181" s="64"/>
      <c r="O181" s="65"/>
      <c r="P181" s="61"/>
      <c r="Q181" s="58"/>
      <c r="R181" s="61"/>
      <c r="S181" s="61"/>
      <c r="T181" s="361"/>
      <c r="U181" s="364"/>
      <c r="V181" s="66"/>
      <c r="W181" s="66"/>
      <c r="X181" s="364"/>
      <c r="Y181" s="67"/>
      <c r="AD181" s="68"/>
      <c r="AE181" s="69"/>
      <c r="AF181" s="70"/>
      <c r="AG181" s="68"/>
      <c r="AH181" s="70"/>
      <c r="AJ181" s="70"/>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57"/>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row>
    <row r="182" spans="1:96" s="31" customFormat="1" ht="30" customHeight="1">
      <c r="A182" s="58"/>
      <c r="B182" s="59"/>
      <c r="C182" s="60"/>
      <c r="D182" s="58"/>
      <c r="E182" s="61"/>
      <c r="F182" s="62"/>
      <c r="G182" s="58"/>
      <c r="H182" s="58"/>
      <c r="I182" s="58"/>
      <c r="J182" s="706"/>
      <c r="K182" s="63"/>
      <c r="L182" s="63"/>
      <c r="M182" s="64"/>
      <c r="N182" s="64"/>
      <c r="O182" s="65"/>
      <c r="P182" s="61"/>
      <c r="Q182" s="58"/>
      <c r="R182" s="61"/>
      <c r="S182" s="61"/>
      <c r="T182" s="361"/>
      <c r="U182" s="364"/>
      <c r="V182" s="66"/>
      <c r="W182" s="66"/>
      <c r="X182" s="364"/>
      <c r="Y182" s="67"/>
      <c r="AD182" s="68"/>
      <c r="AE182" s="69"/>
      <c r="AF182" s="70"/>
      <c r="AG182" s="68"/>
      <c r="AH182" s="70"/>
      <c r="AJ182" s="70"/>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57"/>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row>
    <row r="183" spans="1:96" s="31" customFormat="1" ht="30" customHeight="1">
      <c r="A183" s="58"/>
      <c r="B183" s="59"/>
      <c r="C183" s="60"/>
      <c r="D183" s="58"/>
      <c r="E183" s="61"/>
      <c r="F183" s="62"/>
      <c r="G183" s="58"/>
      <c r="H183" s="58"/>
      <c r="I183" s="58"/>
      <c r="J183" s="706"/>
      <c r="K183" s="63"/>
      <c r="L183" s="63"/>
      <c r="M183" s="64"/>
      <c r="N183" s="64"/>
      <c r="O183" s="65"/>
      <c r="P183" s="61"/>
      <c r="Q183" s="58"/>
      <c r="R183" s="61"/>
      <c r="S183" s="61"/>
      <c r="T183" s="361"/>
      <c r="U183" s="364"/>
      <c r="V183" s="66"/>
      <c r="W183" s="66"/>
      <c r="X183" s="364"/>
      <c r="Y183" s="67"/>
      <c r="AD183" s="68"/>
      <c r="AE183" s="69"/>
      <c r="AF183" s="70"/>
      <c r="AG183" s="68"/>
      <c r="AH183" s="70"/>
      <c r="AJ183" s="70"/>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57"/>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row>
    <row r="184" spans="1:96" s="31" customFormat="1" ht="30" customHeight="1">
      <c r="A184" s="58"/>
      <c r="B184" s="59"/>
      <c r="C184" s="60"/>
      <c r="D184" s="58"/>
      <c r="E184" s="61"/>
      <c r="F184" s="62"/>
      <c r="G184" s="58"/>
      <c r="H184" s="58"/>
      <c r="I184" s="58"/>
      <c r="J184" s="706"/>
      <c r="K184" s="63"/>
      <c r="L184" s="63"/>
      <c r="M184" s="64"/>
      <c r="N184" s="64"/>
      <c r="O184" s="65"/>
      <c r="P184" s="61"/>
      <c r="Q184" s="58"/>
      <c r="R184" s="61"/>
      <c r="S184" s="61"/>
      <c r="T184" s="361"/>
      <c r="U184" s="364"/>
      <c r="V184" s="66"/>
      <c r="W184" s="66"/>
      <c r="X184" s="364"/>
      <c r="Y184" s="67"/>
      <c r="AD184" s="68"/>
      <c r="AE184" s="69"/>
      <c r="AF184" s="70"/>
      <c r="AG184" s="68"/>
      <c r="AH184" s="70"/>
      <c r="AJ184" s="70"/>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57"/>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row>
    <row r="185" spans="1:96" s="31" customFormat="1" ht="30" customHeight="1">
      <c r="A185" s="58"/>
      <c r="B185" s="59"/>
      <c r="C185" s="60"/>
      <c r="D185" s="58"/>
      <c r="E185" s="61"/>
      <c r="F185" s="62"/>
      <c r="G185" s="58"/>
      <c r="H185" s="58"/>
      <c r="I185" s="58"/>
      <c r="J185" s="706"/>
      <c r="K185" s="63"/>
      <c r="L185" s="63"/>
      <c r="M185" s="64"/>
      <c r="N185" s="64"/>
      <c r="O185" s="65"/>
      <c r="P185" s="61"/>
      <c r="Q185" s="58"/>
      <c r="R185" s="61"/>
      <c r="S185" s="61"/>
      <c r="T185" s="361"/>
      <c r="U185" s="364"/>
      <c r="V185" s="66"/>
      <c r="W185" s="66"/>
      <c r="X185" s="364"/>
      <c r="Y185" s="67"/>
      <c r="AD185" s="68"/>
      <c r="AE185" s="69"/>
      <c r="AF185" s="70"/>
      <c r="AG185" s="68"/>
      <c r="AH185" s="70"/>
      <c r="AJ185" s="70"/>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57"/>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row>
    <row r="186" spans="1:96" s="31" customFormat="1" ht="30" customHeight="1">
      <c r="A186" s="58"/>
      <c r="B186" s="59"/>
      <c r="C186" s="60"/>
      <c r="D186" s="58"/>
      <c r="E186" s="61"/>
      <c r="F186" s="62"/>
      <c r="G186" s="58"/>
      <c r="H186" s="58"/>
      <c r="I186" s="58"/>
      <c r="J186" s="706"/>
      <c r="K186" s="63"/>
      <c r="L186" s="63"/>
      <c r="M186" s="64"/>
      <c r="N186" s="64"/>
      <c r="O186" s="65"/>
      <c r="P186" s="61"/>
      <c r="Q186" s="58"/>
      <c r="R186" s="61"/>
      <c r="S186" s="61"/>
      <c r="T186" s="361"/>
      <c r="U186" s="364"/>
      <c r="V186" s="66"/>
      <c r="W186" s="66"/>
      <c r="X186" s="364"/>
      <c r="Y186" s="67"/>
      <c r="AD186" s="68"/>
      <c r="AE186" s="69"/>
      <c r="AF186" s="70"/>
      <c r="AG186" s="68"/>
      <c r="AH186" s="70"/>
      <c r="AJ186" s="70"/>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57"/>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c r="CR186" s="32"/>
    </row>
    <row r="187" spans="1:96" s="31" customFormat="1" ht="30" customHeight="1">
      <c r="A187" s="58"/>
      <c r="B187" s="59"/>
      <c r="C187" s="60"/>
      <c r="D187" s="58"/>
      <c r="E187" s="61"/>
      <c r="F187" s="62"/>
      <c r="G187" s="58"/>
      <c r="H187" s="58"/>
      <c r="I187" s="58"/>
      <c r="J187" s="706"/>
      <c r="K187" s="63"/>
      <c r="L187" s="63"/>
      <c r="M187" s="64"/>
      <c r="N187" s="64"/>
      <c r="O187" s="65"/>
      <c r="P187" s="61"/>
      <c r="Q187" s="58"/>
      <c r="R187" s="61"/>
      <c r="S187" s="61"/>
      <c r="T187" s="361"/>
      <c r="U187" s="364"/>
      <c r="V187" s="66"/>
      <c r="W187" s="66"/>
      <c r="X187" s="364"/>
      <c r="Y187" s="67"/>
      <c r="AD187" s="68"/>
      <c r="AE187" s="69"/>
      <c r="AF187" s="70"/>
      <c r="AG187" s="68"/>
      <c r="AH187" s="70"/>
      <c r="AJ187" s="70"/>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57"/>
      <c r="BP187" s="32"/>
      <c r="BQ187" s="32"/>
      <c r="BR187" s="32"/>
      <c r="BS187" s="32"/>
      <c r="BT187" s="32"/>
      <c r="BU187" s="32"/>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c r="CR187" s="32"/>
    </row>
    <row r="188" spans="1:96" s="31" customFormat="1" ht="30" customHeight="1">
      <c r="A188" s="58"/>
      <c r="B188" s="59"/>
      <c r="C188" s="60"/>
      <c r="D188" s="58"/>
      <c r="E188" s="61"/>
      <c r="F188" s="62"/>
      <c r="G188" s="58"/>
      <c r="H188" s="58"/>
      <c r="I188" s="58"/>
      <c r="J188" s="706"/>
      <c r="K188" s="63"/>
      <c r="L188" s="63"/>
      <c r="M188" s="64"/>
      <c r="N188" s="64"/>
      <c r="O188" s="65"/>
      <c r="P188" s="61"/>
      <c r="Q188" s="58"/>
      <c r="R188" s="61"/>
      <c r="S188" s="61"/>
      <c r="T188" s="361"/>
      <c r="U188" s="364"/>
      <c r="V188" s="66"/>
      <c r="W188" s="66"/>
      <c r="X188" s="364"/>
      <c r="Y188" s="67"/>
      <c r="AD188" s="68"/>
      <c r="AE188" s="69"/>
      <c r="AF188" s="70"/>
      <c r="AG188" s="68"/>
      <c r="AH188" s="70"/>
      <c r="AJ188" s="70"/>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57"/>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row>
    <row r="189" spans="1:96" s="31" customFormat="1" ht="30" customHeight="1">
      <c r="A189" s="58"/>
      <c r="B189" s="59"/>
      <c r="C189" s="60"/>
      <c r="D189" s="58"/>
      <c r="E189" s="61"/>
      <c r="F189" s="62"/>
      <c r="G189" s="58"/>
      <c r="H189" s="58"/>
      <c r="I189" s="58"/>
      <c r="J189" s="706"/>
      <c r="K189" s="63"/>
      <c r="L189" s="63"/>
      <c r="M189" s="64"/>
      <c r="N189" s="64"/>
      <c r="O189" s="65"/>
      <c r="P189" s="61"/>
      <c r="Q189" s="58"/>
      <c r="R189" s="61"/>
      <c r="S189" s="61"/>
      <c r="T189" s="361"/>
      <c r="U189" s="364"/>
      <c r="V189" s="66"/>
      <c r="W189" s="66"/>
      <c r="X189" s="364"/>
      <c r="Y189" s="67"/>
      <c r="AD189" s="68"/>
      <c r="AE189" s="69"/>
      <c r="AF189" s="70"/>
      <c r="AG189" s="68"/>
      <c r="AH189" s="70"/>
      <c r="AJ189" s="70"/>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57"/>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row>
    <row r="190" spans="1:96" s="31" customFormat="1" ht="30" customHeight="1">
      <c r="A190" s="58"/>
      <c r="B190" s="59"/>
      <c r="C190" s="60"/>
      <c r="D190" s="58"/>
      <c r="E190" s="61"/>
      <c r="F190" s="62"/>
      <c r="G190" s="58"/>
      <c r="H190" s="58"/>
      <c r="I190" s="58"/>
      <c r="J190" s="706"/>
      <c r="K190" s="63"/>
      <c r="L190" s="63"/>
      <c r="M190" s="64"/>
      <c r="N190" s="64"/>
      <c r="O190" s="65"/>
      <c r="P190" s="61"/>
      <c r="Q190" s="58"/>
      <c r="R190" s="61"/>
      <c r="S190" s="61"/>
      <c r="T190" s="361"/>
      <c r="U190" s="364"/>
      <c r="V190" s="66"/>
      <c r="W190" s="66"/>
      <c r="X190" s="364"/>
      <c r="Y190" s="67"/>
      <c r="AD190" s="68"/>
      <c r="AE190" s="69"/>
      <c r="AF190" s="70"/>
      <c r="AG190" s="68"/>
      <c r="AH190" s="70"/>
      <c r="AJ190" s="70"/>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57"/>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row>
    <row r="191" spans="1:96" s="31" customFormat="1" ht="30" customHeight="1">
      <c r="A191" s="58"/>
      <c r="B191" s="59"/>
      <c r="C191" s="60"/>
      <c r="D191" s="58"/>
      <c r="E191" s="61"/>
      <c r="F191" s="62"/>
      <c r="G191" s="58"/>
      <c r="H191" s="58"/>
      <c r="I191" s="58"/>
      <c r="J191" s="706"/>
      <c r="K191" s="63"/>
      <c r="L191" s="63"/>
      <c r="M191" s="64"/>
      <c r="N191" s="64"/>
      <c r="O191" s="65"/>
      <c r="P191" s="61"/>
      <c r="Q191" s="58"/>
      <c r="R191" s="61"/>
      <c r="S191" s="61"/>
      <c r="T191" s="361"/>
      <c r="U191" s="364"/>
      <c r="V191" s="66"/>
      <c r="W191" s="66"/>
      <c r="X191" s="364"/>
      <c r="Y191" s="67"/>
      <c r="AD191" s="68"/>
      <c r="AE191" s="69"/>
      <c r="AF191" s="70"/>
      <c r="AG191" s="68"/>
      <c r="AH191" s="70"/>
      <c r="AJ191" s="70"/>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57"/>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row>
    <row r="192" spans="1:96" s="31" customFormat="1" ht="30" customHeight="1">
      <c r="A192" s="58"/>
      <c r="B192" s="59"/>
      <c r="C192" s="60"/>
      <c r="D192" s="58"/>
      <c r="E192" s="61"/>
      <c r="F192" s="62"/>
      <c r="G192" s="58"/>
      <c r="H192" s="58"/>
      <c r="I192" s="58"/>
      <c r="J192" s="706"/>
      <c r="K192" s="63"/>
      <c r="L192" s="63"/>
      <c r="M192" s="64"/>
      <c r="N192" s="64"/>
      <c r="O192" s="65"/>
      <c r="P192" s="61"/>
      <c r="Q192" s="58"/>
      <c r="R192" s="61"/>
      <c r="S192" s="61"/>
      <c r="T192" s="361"/>
      <c r="U192" s="364"/>
      <c r="V192" s="66"/>
      <c r="W192" s="66"/>
      <c r="X192" s="364"/>
      <c r="Y192" s="67"/>
      <c r="AD192" s="68"/>
      <c r="AE192" s="69"/>
      <c r="AF192" s="70"/>
      <c r="AG192" s="68"/>
      <c r="AH192" s="70"/>
      <c r="AJ192" s="70"/>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57"/>
      <c r="BP192" s="32"/>
      <c r="BQ192" s="32"/>
      <c r="BR192" s="32"/>
      <c r="BS192" s="32"/>
      <c r="BT192" s="32"/>
      <c r="BU192" s="32"/>
      <c r="BV192" s="32"/>
      <c r="BW192" s="32"/>
      <c r="BX192" s="32"/>
      <c r="BY192" s="32"/>
      <c r="BZ192" s="32"/>
      <c r="CA192" s="32"/>
      <c r="CB192" s="32"/>
      <c r="CC192" s="32"/>
      <c r="CD192" s="32"/>
      <c r="CE192" s="32"/>
      <c r="CF192" s="32"/>
      <c r="CG192" s="32"/>
      <c r="CH192" s="32"/>
      <c r="CI192" s="32"/>
      <c r="CJ192" s="32"/>
      <c r="CK192" s="32"/>
      <c r="CL192" s="32"/>
      <c r="CM192" s="32"/>
      <c r="CN192" s="32"/>
      <c r="CO192" s="32"/>
      <c r="CP192" s="32"/>
      <c r="CQ192" s="32"/>
      <c r="CR192" s="32"/>
    </row>
    <row r="193" spans="1:96" s="31" customFormat="1" ht="30" customHeight="1">
      <c r="A193" s="58"/>
      <c r="B193" s="59"/>
      <c r="C193" s="60"/>
      <c r="D193" s="58"/>
      <c r="E193" s="61"/>
      <c r="F193" s="62"/>
      <c r="G193" s="58"/>
      <c r="H193" s="58"/>
      <c r="I193" s="58"/>
      <c r="J193" s="706"/>
      <c r="K193" s="63"/>
      <c r="L193" s="63"/>
      <c r="M193" s="64"/>
      <c r="N193" s="64"/>
      <c r="O193" s="65"/>
      <c r="P193" s="61"/>
      <c r="Q193" s="58"/>
      <c r="R193" s="61"/>
      <c r="S193" s="61"/>
      <c r="T193" s="361"/>
      <c r="U193" s="364"/>
      <c r="V193" s="66"/>
      <c r="W193" s="66"/>
      <c r="X193" s="364"/>
      <c r="Y193" s="67"/>
      <c r="AD193" s="68"/>
      <c r="AE193" s="69"/>
      <c r="AF193" s="70"/>
      <c r="AG193" s="68"/>
      <c r="AH193" s="70"/>
      <c r="AJ193" s="70"/>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57"/>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c r="CR193" s="32"/>
    </row>
    <row r="194" spans="1:96" s="31" customFormat="1" ht="30" customHeight="1">
      <c r="A194" s="58"/>
      <c r="B194" s="59"/>
      <c r="C194" s="60"/>
      <c r="D194" s="58"/>
      <c r="E194" s="61"/>
      <c r="F194" s="62"/>
      <c r="G194" s="58"/>
      <c r="H194" s="58"/>
      <c r="I194" s="58"/>
      <c r="J194" s="706"/>
      <c r="K194" s="63"/>
      <c r="L194" s="63"/>
      <c r="M194" s="64"/>
      <c r="N194" s="64"/>
      <c r="O194" s="65"/>
      <c r="P194" s="61"/>
      <c r="Q194" s="58"/>
      <c r="R194" s="61"/>
      <c r="S194" s="61"/>
      <c r="T194" s="361"/>
      <c r="U194" s="364"/>
      <c r="V194" s="66"/>
      <c r="W194" s="66"/>
      <c r="X194" s="364"/>
      <c r="Y194" s="67"/>
      <c r="AD194" s="68"/>
      <c r="AE194" s="69"/>
      <c r="AF194" s="70"/>
      <c r="AG194" s="68"/>
      <c r="AH194" s="70"/>
      <c r="AJ194" s="70"/>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57"/>
      <c r="BP194" s="32"/>
      <c r="BQ194" s="32"/>
      <c r="BR194" s="32"/>
      <c r="BS194" s="32"/>
      <c r="BT194" s="32"/>
      <c r="BU194" s="32"/>
      <c r="BV194" s="32"/>
      <c r="BW194" s="32"/>
      <c r="BX194" s="32"/>
      <c r="BY194" s="32"/>
      <c r="BZ194" s="32"/>
      <c r="CA194" s="32"/>
      <c r="CB194" s="32"/>
      <c r="CC194" s="32"/>
      <c r="CD194" s="32"/>
      <c r="CE194" s="32"/>
      <c r="CF194" s="32"/>
      <c r="CG194" s="32"/>
      <c r="CH194" s="32"/>
      <c r="CI194" s="32"/>
      <c r="CJ194" s="32"/>
      <c r="CK194" s="32"/>
      <c r="CL194" s="32"/>
      <c r="CM194" s="32"/>
      <c r="CN194" s="32"/>
      <c r="CO194" s="32"/>
      <c r="CP194" s="32"/>
      <c r="CQ194" s="32"/>
      <c r="CR194" s="32"/>
    </row>
    <row r="195" spans="1:96" s="31" customFormat="1" ht="30" customHeight="1">
      <c r="A195" s="58"/>
      <c r="B195" s="59"/>
      <c r="C195" s="60"/>
      <c r="D195" s="58"/>
      <c r="E195" s="61"/>
      <c r="F195" s="62"/>
      <c r="G195" s="58"/>
      <c r="H195" s="58"/>
      <c r="I195" s="58"/>
      <c r="J195" s="706"/>
      <c r="K195" s="63"/>
      <c r="L195" s="63"/>
      <c r="M195" s="64"/>
      <c r="N195" s="64"/>
      <c r="O195" s="65"/>
      <c r="P195" s="61"/>
      <c r="Q195" s="58"/>
      <c r="R195" s="61"/>
      <c r="S195" s="61"/>
      <c r="T195" s="361"/>
      <c r="U195" s="364"/>
      <c r="V195" s="66"/>
      <c r="W195" s="66"/>
      <c r="X195" s="364"/>
      <c r="Y195" s="67"/>
      <c r="AD195" s="68"/>
      <c r="AE195" s="69"/>
      <c r="AF195" s="70"/>
      <c r="AG195" s="68"/>
      <c r="AH195" s="70"/>
      <c r="AJ195" s="70"/>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57"/>
      <c r="BP195" s="32"/>
      <c r="BQ195" s="32"/>
      <c r="BR195" s="32"/>
      <c r="BS195" s="32"/>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c r="CR195" s="32"/>
    </row>
    <row r="196" spans="1:96" s="31" customFormat="1" ht="30" customHeight="1">
      <c r="A196" s="58"/>
      <c r="B196" s="59"/>
      <c r="C196" s="60"/>
      <c r="D196" s="58"/>
      <c r="E196" s="61"/>
      <c r="F196" s="62"/>
      <c r="G196" s="58"/>
      <c r="H196" s="58"/>
      <c r="I196" s="58"/>
      <c r="J196" s="706"/>
      <c r="K196" s="63"/>
      <c r="L196" s="63"/>
      <c r="M196" s="64"/>
      <c r="N196" s="64"/>
      <c r="O196" s="65"/>
      <c r="P196" s="61"/>
      <c r="Q196" s="58"/>
      <c r="R196" s="61"/>
      <c r="S196" s="61"/>
      <c r="T196" s="361"/>
      <c r="U196" s="364"/>
      <c r="V196" s="66"/>
      <c r="W196" s="66"/>
      <c r="X196" s="364"/>
      <c r="Y196" s="67"/>
      <c r="AD196" s="68"/>
      <c r="AE196" s="69"/>
      <c r="AF196" s="70"/>
      <c r="AG196" s="68"/>
      <c r="AH196" s="70"/>
      <c r="AJ196" s="70"/>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57"/>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row>
    <row r="197" spans="1:96" s="31" customFormat="1" ht="30" customHeight="1">
      <c r="A197" s="58"/>
      <c r="B197" s="59"/>
      <c r="C197" s="60"/>
      <c r="D197" s="58"/>
      <c r="E197" s="61"/>
      <c r="F197" s="62"/>
      <c r="G197" s="58"/>
      <c r="H197" s="58"/>
      <c r="I197" s="58"/>
      <c r="J197" s="706"/>
      <c r="K197" s="63"/>
      <c r="L197" s="63"/>
      <c r="M197" s="64"/>
      <c r="N197" s="64"/>
      <c r="O197" s="65"/>
      <c r="P197" s="61"/>
      <c r="Q197" s="58"/>
      <c r="R197" s="61"/>
      <c r="S197" s="61"/>
      <c r="T197" s="361"/>
      <c r="U197" s="364"/>
      <c r="V197" s="66"/>
      <c r="W197" s="66"/>
      <c r="X197" s="364"/>
      <c r="Y197" s="67"/>
      <c r="AD197" s="68"/>
      <c r="AE197" s="69"/>
      <c r="AF197" s="70"/>
      <c r="AG197" s="68"/>
      <c r="AH197" s="70"/>
      <c r="AJ197" s="70"/>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57"/>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c r="CR197" s="32"/>
    </row>
    <row r="198" spans="1:96" s="31" customFormat="1" ht="30" customHeight="1">
      <c r="A198" s="58"/>
      <c r="B198" s="59"/>
      <c r="C198" s="60"/>
      <c r="D198" s="58"/>
      <c r="E198" s="61"/>
      <c r="F198" s="62"/>
      <c r="G198" s="58"/>
      <c r="H198" s="58"/>
      <c r="I198" s="58"/>
      <c r="J198" s="706"/>
      <c r="K198" s="63"/>
      <c r="L198" s="63"/>
      <c r="M198" s="64"/>
      <c r="N198" s="64"/>
      <c r="O198" s="65"/>
      <c r="P198" s="61"/>
      <c r="Q198" s="58"/>
      <c r="R198" s="61"/>
      <c r="S198" s="61"/>
      <c r="T198" s="361"/>
      <c r="U198" s="364"/>
      <c r="V198" s="66"/>
      <c r="W198" s="66"/>
      <c r="X198" s="364"/>
      <c r="Y198" s="67"/>
      <c r="AD198" s="68"/>
      <c r="AE198" s="69"/>
      <c r="AF198" s="70"/>
      <c r="AG198" s="68"/>
      <c r="AH198" s="70"/>
      <c r="AJ198" s="70"/>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57"/>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row>
    <row r="199" spans="1:96" s="31" customFormat="1" ht="30" customHeight="1">
      <c r="A199" s="58"/>
      <c r="B199" s="59"/>
      <c r="C199" s="60"/>
      <c r="D199" s="58"/>
      <c r="E199" s="61"/>
      <c r="F199" s="62"/>
      <c r="G199" s="58"/>
      <c r="H199" s="58"/>
      <c r="I199" s="58"/>
      <c r="J199" s="706"/>
      <c r="K199" s="63"/>
      <c r="L199" s="63"/>
      <c r="M199" s="64"/>
      <c r="N199" s="64"/>
      <c r="O199" s="65"/>
      <c r="P199" s="61"/>
      <c r="Q199" s="58"/>
      <c r="R199" s="61"/>
      <c r="S199" s="61"/>
      <c r="T199" s="361"/>
      <c r="U199" s="364"/>
      <c r="V199" s="66"/>
      <c r="W199" s="66"/>
      <c r="X199" s="364"/>
      <c r="Y199" s="67"/>
      <c r="AD199" s="68"/>
      <c r="AE199" s="69"/>
      <c r="AF199" s="70"/>
      <c r="AG199" s="68"/>
      <c r="AH199" s="70"/>
      <c r="AJ199" s="70"/>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57"/>
      <c r="BP199" s="32"/>
      <c r="BQ199" s="32"/>
      <c r="BR199" s="32"/>
      <c r="BS199" s="32"/>
      <c r="BT199" s="32"/>
      <c r="BU199" s="32"/>
      <c r="BV199" s="32"/>
      <c r="BW199" s="32"/>
      <c r="BX199" s="32"/>
      <c r="BY199" s="32"/>
      <c r="BZ199" s="32"/>
      <c r="CA199" s="32"/>
      <c r="CB199" s="32"/>
      <c r="CC199" s="32"/>
      <c r="CD199" s="32"/>
      <c r="CE199" s="32"/>
      <c r="CF199" s="32"/>
      <c r="CG199" s="32"/>
      <c r="CH199" s="32"/>
      <c r="CI199" s="32"/>
      <c r="CJ199" s="32"/>
      <c r="CK199" s="32"/>
      <c r="CL199" s="32"/>
      <c r="CM199" s="32"/>
      <c r="CN199" s="32"/>
      <c r="CO199" s="32"/>
      <c r="CP199" s="32"/>
      <c r="CQ199" s="32"/>
      <c r="CR199" s="32"/>
    </row>
    <row r="200" spans="1:96" s="31" customFormat="1" ht="30" customHeight="1">
      <c r="A200" s="58"/>
      <c r="B200" s="59"/>
      <c r="C200" s="60"/>
      <c r="D200" s="58"/>
      <c r="E200" s="61"/>
      <c r="F200" s="62"/>
      <c r="G200" s="58"/>
      <c r="H200" s="58"/>
      <c r="I200" s="58"/>
      <c r="J200" s="706"/>
      <c r="K200" s="63"/>
      <c r="L200" s="63"/>
      <c r="M200" s="64"/>
      <c r="N200" s="64"/>
      <c r="O200" s="65"/>
      <c r="P200" s="61"/>
      <c r="Q200" s="58"/>
      <c r="R200" s="61"/>
      <c r="S200" s="61"/>
      <c r="T200" s="361"/>
      <c r="U200" s="364"/>
      <c r="V200" s="66"/>
      <c r="W200" s="66"/>
      <c r="X200" s="364"/>
      <c r="Y200" s="67"/>
      <c r="AD200" s="68"/>
      <c r="AE200" s="69"/>
      <c r="AF200" s="70"/>
      <c r="AG200" s="68"/>
      <c r="AH200" s="70"/>
      <c r="AJ200" s="70"/>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57"/>
      <c r="BP200" s="32"/>
      <c r="BQ200" s="32"/>
      <c r="BR200" s="32"/>
      <c r="BS200" s="32"/>
      <c r="BT200" s="32"/>
      <c r="BU200" s="32"/>
      <c r="BV200" s="32"/>
      <c r="BW200" s="32"/>
      <c r="BX200" s="32"/>
      <c r="BY200" s="32"/>
      <c r="BZ200" s="32"/>
      <c r="CA200" s="32"/>
      <c r="CB200" s="32"/>
      <c r="CC200" s="32"/>
      <c r="CD200" s="32"/>
      <c r="CE200" s="32"/>
      <c r="CF200" s="32"/>
      <c r="CG200" s="32"/>
      <c r="CH200" s="32"/>
      <c r="CI200" s="32"/>
      <c r="CJ200" s="32"/>
      <c r="CK200" s="32"/>
      <c r="CL200" s="32"/>
      <c r="CM200" s="32"/>
      <c r="CN200" s="32"/>
      <c r="CO200" s="32"/>
      <c r="CP200" s="32"/>
      <c r="CQ200" s="32"/>
      <c r="CR200" s="32"/>
    </row>
    <row r="201" spans="1:96" s="31" customFormat="1" ht="30" customHeight="1">
      <c r="A201" s="58"/>
      <c r="B201" s="59"/>
      <c r="C201" s="60"/>
      <c r="D201" s="58"/>
      <c r="E201" s="61"/>
      <c r="F201" s="62"/>
      <c r="G201" s="58"/>
      <c r="H201" s="58"/>
      <c r="I201" s="58"/>
      <c r="J201" s="706"/>
      <c r="K201" s="63"/>
      <c r="L201" s="63"/>
      <c r="M201" s="64"/>
      <c r="N201" s="64"/>
      <c r="O201" s="65"/>
      <c r="P201" s="61"/>
      <c r="Q201" s="58"/>
      <c r="R201" s="61"/>
      <c r="S201" s="61"/>
      <c r="T201" s="361"/>
      <c r="U201" s="364"/>
      <c r="V201" s="66"/>
      <c r="W201" s="66"/>
      <c r="X201" s="364"/>
      <c r="Y201" s="67"/>
      <c r="AD201" s="68"/>
      <c r="AE201" s="69"/>
      <c r="AF201" s="70"/>
      <c r="AG201" s="68"/>
      <c r="AH201" s="70"/>
      <c r="AJ201" s="70"/>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57"/>
      <c r="BP201" s="32"/>
      <c r="BQ201" s="32"/>
      <c r="BR201" s="32"/>
      <c r="BS201" s="32"/>
      <c r="BT201" s="32"/>
      <c r="BU201" s="32"/>
      <c r="BV201" s="32"/>
      <c r="BW201" s="32"/>
      <c r="BX201" s="32"/>
      <c r="BY201" s="32"/>
      <c r="BZ201" s="32"/>
      <c r="CA201" s="32"/>
      <c r="CB201" s="32"/>
      <c r="CC201" s="32"/>
      <c r="CD201" s="32"/>
      <c r="CE201" s="32"/>
      <c r="CF201" s="32"/>
      <c r="CG201" s="32"/>
      <c r="CH201" s="32"/>
      <c r="CI201" s="32"/>
      <c r="CJ201" s="32"/>
      <c r="CK201" s="32"/>
      <c r="CL201" s="32"/>
      <c r="CM201" s="32"/>
      <c r="CN201" s="32"/>
      <c r="CO201" s="32"/>
      <c r="CP201" s="32"/>
      <c r="CQ201" s="32"/>
      <c r="CR201" s="32"/>
    </row>
    <row r="202" spans="1:96" s="31" customFormat="1" ht="30" customHeight="1">
      <c r="A202" s="58"/>
      <c r="B202" s="59"/>
      <c r="C202" s="60"/>
      <c r="D202" s="58"/>
      <c r="E202" s="61"/>
      <c r="F202" s="62"/>
      <c r="G202" s="58"/>
      <c r="H202" s="58"/>
      <c r="I202" s="58"/>
      <c r="J202" s="706"/>
      <c r="K202" s="63"/>
      <c r="L202" s="63"/>
      <c r="M202" s="64"/>
      <c r="N202" s="64"/>
      <c r="O202" s="65"/>
      <c r="P202" s="61"/>
      <c r="Q202" s="58"/>
      <c r="R202" s="61"/>
      <c r="S202" s="61"/>
      <c r="T202" s="361"/>
      <c r="U202" s="364"/>
      <c r="V202" s="66"/>
      <c r="W202" s="66"/>
      <c r="X202" s="364"/>
      <c r="Y202" s="67"/>
      <c r="AD202" s="68"/>
      <c r="AE202" s="69"/>
      <c r="AF202" s="70"/>
      <c r="AG202" s="68"/>
      <c r="AH202" s="70"/>
      <c r="AJ202" s="70"/>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57"/>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c r="CR202" s="32"/>
    </row>
    <row r="203" spans="1:96" s="31" customFormat="1" ht="30" customHeight="1">
      <c r="A203" s="58"/>
      <c r="B203" s="59"/>
      <c r="C203" s="60"/>
      <c r="D203" s="58"/>
      <c r="E203" s="61"/>
      <c r="F203" s="62"/>
      <c r="G203" s="58"/>
      <c r="H203" s="58"/>
      <c r="I203" s="58"/>
      <c r="J203" s="706"/>
      <c r="K203" s="63"/>
      <c r="L203" s="63"/>
      <c r="M203" s="64"/>
      <c r="N203" s="64"/>
      <c r="O203" s="65"/>
      <c r="P203" s="61"/>
      <c r="Q203" s="58"/>
      <c r="R203" s="61"/>
      <c r="S203" s="61"/>
      <c r="T203" s="361"/>
      <c r="U203" s="364"/>
      <c r="V203" s="66"/>
      <c r="W203" s="66"/>
      <c r="X203" s="364"/>
      <c r="Y203" s="67"/>
      <c r="AD203" s="68"/>
      <c r="AE203" s="69"/>
      <c r="AF203" s="70"/>
      <c r="AG203" s="68"/>
      <c r="AH203" s="70"/>
      <c r="AJ203" s="70"/>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57"/>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row>
    <row r="204" spans="1:96" s="31" customFormat="1" ht="30" customHeight="1">
      <c r="A204" s="58"/>
      <c r="B204" s="59"/>
      <c r="C204" s="60"/>
      <c r="D204" s="58"/>
      <c r="E204" s="61"/>
      <c r="F204" s="62"/>
      <c r="G204" s="58"/>
      <c r="H204" s="58"/>
      <c r="I204" s="58"/>
      <c r="J204" s="706"/>
      <c r="K204" s="63"/>
      <c r="L204" s="63"/>
      <c r="M204" s="64"/>
      <c r="N204" s="64"/>
      <c r="O204" s="65"/>
      <c r="P204" s="61"/>
      <c r="Q204" s="58"/>
      <c r="R204" s="61"/>
      <c r="S204" s="61"/>
      <c r="T204" s="361"/>
      <c r="U204" s="364"/>
      <c r="V204" s="66"/>
      <c r="W204" s="66"/>
      <c r="X204" s="364"/>
      <c r="Y204" s="67"/>
      <c r="AD204" s="68"/>
      <c r="AE204" s="69"/>
      <c r="AF204" s="70"/>
      <c r="AG204" s="68"/>
      <c r="AH204" s="70"/>
      <c r="AJ204" s="70"/>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57"/>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row>
    <row r="205" spans="1:96" s="31" customFormat="1" ht="30" customHeight="1">
      <c r="A205" s="58"/>
      <c r="B205" s="59"/>
      <c r="C205" s="60"/>
      <c r="D205" s="58"/>
      <c r="E205" s="61"/>
      <c r="F205" s="62"/>
      <c r="G205" s="58"/>
      <c r="H205" s="58"/>
      <c r="I205" s="58"/>
      <c r="J205" s="706"/>
      <c r="K205" s="63"/>
      <c r="L205" s="63"/>
      <c r="M205" s="64"/>
      <c r="N205" s="64"/>
      <c r="O205" s="65"/>
      <c r="P205" s="61"/>
      <c r="Q205" s="58"/>
      <c r="R205" s="61"/>
      <c r="S205" s="61"/>
      <c r="T205" s="361"/>
      <c r="U205" s="364"/>
      <c r="V205" s="66"/>
      <c r="W205" s="66"/>
      <c r="X205" s="364"/>
      <c r="Y205" s="67"/>
      <c r="AD205" s="68"/>
      <c r="AE205" s="69"/>
      <c r="AF205" s="70"/>
      <c r="AG205" s="68"/>
      <c r="AH205" s="70"/>
      <c r="AJ205" s="70"/>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57"/>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c r="CR205" s="32"/>
    </row>
    <row r="206" spans="1:96" s="31" customFormat="1" ht="30" customHeight="1">
      <c r="A206" s="58"/>
      <c r="B206" s="59"/>
      <c r="C206" s="60"/>
      <c r="D206" s="58"/>
      <c r="E206" s="61"/>
      <c r="F206" s="62"/>
      <c r="G206" s="58"/>
      <c r="H206" s="58"/>
      <c r="I206" s="58"/>
      <c r="J206" s="706"/>
      <c r="K206" s="63"/>
      <c r="L206" s="63"/>
      <c r="M206" s="64"/>
      <c r="N206" s="64"/>
      <c r="O206" s="65"/>
      <c r="P206" s="61"/>
      <c r="Q206" s="58"/>
      <c r="R206" s="61"/>
      <c r="S206" s="61"/>
      <c r="T206" s="361"/>
      <c r="U206" s="364"/>
      <c r="V206" s="66"/>
      <c r="W206" s="66"/>
      <c r="X206" s="364"/>
      <c r="Y206" s="67"/>
      <c r="AD206" s="68"/>
      <c r="AE206" s="69"/>
      <c r="AF206" s="70"/>
      <c r="AG206" s="68"/>
      <c r="AH206" s="70"/>
      <c r="AJ206" s="70"/>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57"/>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c r="CR206" s="32"/>
    </row>
    <row r="207" spans="1:96" s="31" customFormat="1" ht="30" customHeight="1">
      <c r="A207" s="58"/>
      <c r="B207" s="59"/>
      <c r="C207" s="60"/>
      <c r="D207" s="58"/>
      <c r="E207" s="61"/>
      <c r="F207" s="62"/>
      <c r="G207" s="58"/>
      <c r="H207" s="58"/>
      <c r="I207" s="58"/>
      <c r="J207" s="706"/>
      <c r="K207" s="63"/>
      <c r="L207" s="63"/>
      <c r="M207" s="64"/>
      <c r="N207" s="64"/>
      <c r="O207" s="65"/>
      <c r="P207" s="61"/>
      <c r="Q207" s="58"/>
      <c r="R207" s="61"/>
      <c r="S207" s="61"/>
      <c r="T207" s="361"/>
      <c r="U207" s="364"/>
      <c r="V207" s="66"/>
      <c r="W207" s="66"/>
      <c r="X207" s="364"/>
      <c r="Y207" s="67"/>
      <c r="AD207" s="68"/>
      <c r="AE207" s="69"/>
      <c r="AF207" s="70"/>
      <c r="AG207" s="68"/>
      <c r="AH207" s="70"/>
      <c r="AJ207" s="70"/>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57"/>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c r="CR207" s="32"/>
    </row>
    <row r="208" spans="1:96" s="31" customFormat="1" ht="30" customHeight="1">
      <c r="A208" s="58"/>
      <c r="B208" s="59"/>
      <c r="C208" s="60"/>
      <c r="D208" s="58"/>
      <c r="E208" s="61"/>
      <c r="F208" s="62"/>
      <c r="G208" s="58"/>
      <c r="H208" s="58"/>
      <c r="I208" s="58"/>
      <c r="J208" s="706"/>
      <c r="K208" s="63"/>
      <c r="L208" s="63"/>
      <c r="M208" s="64"/>
      <c r="N208" s="64"/>
      <c r="O208" s="65"/>
      <c r="P208" s="61"/>
      <c r="Q208" s="58"/>
      <c r="R208" s="61"/>
      <c r="S208" s="61"/>
      <c r="T208" s="361"/>
      <c r="U208" s="364"/>
      <c r="V208" s="66"/>
      <c r="W208" s="66"/>
      <c r="X208" s="364"/>
      <c r="Y208" s="67"/>
      <c r="AD208" s="68"/>
      <c r="AE208" s="69"/>
      <c r="AF208" s="70"/>
      <c r="AG208" s="68"/>
      <c r="AH208" s="70"/>
      <c r="AJ208" s="70"/>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57"/>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c r="CR208" s="32"/>
    </row>
    <row r="209" spans="1:96" s="31" customFormat="1" ht="30" customHeight="1">
      <c r="A209" s="58"/>
      <c r="B209" s="59"/>
      <c r="C209" s="60"/>
      <c r="D209" s="58"/>
      <c r="E209" s="61"/>
      <c r="F209" s="62"/>
      <c r="G209" s="58"/>
      <c r="H209" s="58"/>
      <c r="I209" s="58"/>
      <c r="J209" s="706"/>
      <c r="K209" s="63"/>
      <c r="L209" s="63"/>
      <c r="M209" s="64"/>
      <c r="N209" s="64"/>
      <c r="O209" s="65"/>
      <c r="P209" s="61"/>
      <c r="Q209" s="58"/>
      <c r="R209" s="61"/>
      <c r="S209" s="61"/>
      <c r="T209" s="361"/>
      <c r="U209" s="364"/>
      <c r="V209" s="66"/>
      <c r="W209" s="66"/>
      <c r="X209" s="364"/>
      <c r="Y209" s="67"/>
      <c r="AD209" s="68"/>
      <c r="AE209" s="69"/>
      <c r="AF209" s="70"/>
      <c r="AG209" s="68"/>
      <c r="AH209" s="70"/>
      <c r="AJ209" s="70"/>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57"/>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row>
    <row r="210" spans="1:96" s="31" customFormat="1" ht="30" customHeight="1">
      <c r="A210" s="58"/>
      <c r="B210" s="59"/>
      <c r="C210" s="60"/>
      <c r="D210" s="58"/>
      <c r="E210" s="61"/>
      <c r="F210" s="62"/>
      <c r="G210" s="58"/>
      <c r="H210" s="58"/>
      <c r="I210" s="58"/>
      <c r="J210" s="706"/>
      <c r="K210" s="63"/>
      <c r="L210" s="63"/>
      <c r="M210" s="64"/>
      <c r="N210" s="64"/>
      <c r="O210" s="65"/>
      <c r="P210" s="61"/>
      <c r="Q210" s="58"/>
      <c r="R210" s="61"/>
      <c r="S210" s="61"/>
      <c r="T210" s="361"/>
      <c r="U210" s="364"/>
      <c r="V210" s="66"/>
      <c r="W210" s="66"/>
      <c r="X210" s="364"/>
      <c r="Y210" s="67"/>
      <c r="AD210" s="68"/>
      <c r="AE210" s="69"/>
      <c r="AF210" s="70"/>
      <c r="AG210" s="68"/>
      <c r="AH210" s="70"/>
      <c r="AJ210" s="70"/>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57"/>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c r="CR210" s="32"/>
    </row>
    <row r="211" spans="1:96" s="31" customFormat="1" ht="30" customHeight="1">
      <c r="A211" s="58"/>
      <c r="B211" s="59"/>
      <c r="C211" s="60"/>
      <c r="D211" s="58"/>
      <c r="E211" s="61"/>
      <c r="F211" s="62"/>
      <c r="G211" s="58"/>
      <c r="H211" s="58"/>
      <c r="I211" s="58"/>
      <c r="J211" s="706"/>
      <c r="K211" s="63"/>
      <c r="L211" s="63"/>
      <c r="M211" s="64"/>
      <c r="N211" s="64"/>
      <c r="O211" s="65"/>
      <c r="P211" s="61"/>
      <c r="Q211" s="58"/>
      <c r="R211" s="61"/>
      <c r="S211" s="61"/>
      <c r="T211" s="361"/>
      <c r="U211" s="364"/>
      <c r="V211" s="66"/>
      <c r="W211" s="66"/>
      <c r="X211" s="364"/>
      <c r="Y211" s="67"/>
      <c r="AD211" s="68"/>
      <c r="AE211" s="69"/>
      <c r="AF211" s="70"/>
      <c r="AG211" s="68"/>
      <c r="AH211" s="70"/>
      <c r="AJ211" s="70"/>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57"/>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c r="CR211" s="32"/>
    </row>
    <row r="212" spans="1:96" s="31" customFormat="1" ht="30" customHeight="1">
      <c r="A212" s="58"/>
      <c r="B212" s="59"/>
      <c r="C212" s="60"/>
      <c r="D212" s="58"/>
      <c r="E212" s="61"/>
      <c r="F212" s="62"/>
      <c r="G212" s="58"/>
      <c r="H212" s="58"/>
      <c r="I212" s="58"/>
      <c r="J212" s="706"/>
      <c r="K212" s="63"/>
      <c r="L212" s="63"/>
      <c r="M212" s="64"/>
      <c r="N212" s="64"/>
      <c r="O212" s="65"/>
      <c r="P212" s="61"/>
      <c r="Q212" s="58"/>
      <c r="R212" s="61"/>
      <c r="S212" s="61"/>
      <c r="T212" s="361"/>
      <c r="U212" s="364"/>
      <c r="V212" s="66"/>
      <c r="W212" s="66"/>
      <c r="X212" s="364"/>
      <c r="Y212" s="67"/>
      <c r="AD212" s="68"/>
      <c r="AE212" s="69"/>
      <c r="AF212" s="70"/>
      <c r="AG212" s="68"/>
      <c r="AH212" s="70"/>
      <c r="AJ212" s="70"/>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57"/>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c r="CR212" s="32"/>
    </row>
    <row r="213" spans="1:96" s="31" customFormat="1" ht="30" customHeight="1">
      <c r="A213" s="58"/>
      <c r="B213" s="59"/>
      <c r="C213" s="60"/>
      <c r="D213" s="58"/>
      <c r="E213" s="61"/>
      <c r="F213" s="62"/>
      <c r="G213" s="58"/>
      <c r="H213" s="58"/>
      <c r="I213" s="58"/>
      <c r="J213" s="706"/>
      <c r="K213" s="63"/>
      <c r="L213" s="63"/>
      <c r="M213" s="64"/>
      <c r="N213" s="64"/>
      <c r="O213" s="65"/>
      <c r="P213" s="61"/>
      <c r="Q213" s="58"/>
      <c r="R213" s="61"/>
      <c r="S213" s="61"/>
      <c r="T213" s="361"/>
      <c r="U213" s="364"/>
      <c r="V213" s="66"/>
      <c r="W213" s="66"/>
      <c r="X213" s="364"/>
      <c r="Y213" s="67"/>
      <c r="AD213" s="68"/>
      <c r="AE213" s="69"/>
      <c r="AF213" s="70"/>
      <c r="AG213" s="68"/>
      <c r="AH213" s="70"/>
      <c r="AJ213" s="70"/>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57"/>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c r="CR213" s="32"/>
    </row>
    <row r="214" spans="1:96" s="31" customFormat="1" ht="30" customHeight="1">
      <c r="A214" s="58"/>
      <c r="B214" s="59"/>
      <c r="C214" s="60"/>
      <c r="D214" s="58"/>
      <c r="E214" s="61"/>
      <c r="F214" s="62"/>
      <c r="G214" s="58"/>
      <c r="H214" s="58"/>
      <c r="I214" s="58"/>
      <c r="J214" s="706"/>
      <c r="K214" s="63"/>
      <c r="L214" s="63"/>
      <c r="M214" s="64"/>
      <c r="N214" s="64"/>
      <c r="O214" s="65"/>
      <c r="P214" s="61"/>
      <c r="Q214" s="58"/>
      <c r="R214" s="61"/>
      <c r="S214" s="61"/>
      <c r="T214" s="361"/>
      <c r="U214" s="364"/>
      <c r="V214" s="66"/>
      <c r="W214" s="66"/>
      <c r="X214" s="364"/>
      <c r="Y214" s="67"/>
      <c r="AD214" s="68"/>
      <c r="AE214" s="69"/>
      <c r="AF214" s="70"/>
      <c r="AG214" s="68"/>
      <c r="AH214" s="70"/>
      <c r="AJ214" s="70"/>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57"/>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c r="CR214" s="32"/>
    </row>
    <row r="215" spans="1:96" s="31" customFormat="1" ht="30" customHeight="1">
      <c r="A215" s="58"/>
      <c r="B215" s="59"/>
      <c r="C215" s="60"/>
      <c r="D215" s="58"/>
      <c r="E215" s="61"/>
      <c r="F215" s="62"/>
      <c r="G215" s="58"/>
      <c r="H215" s="58"/>
      <c r="I215" s="58"/>
      <c r="J215" s="706"/>
      <c r="K215" s="63"/>
      <c r="L215" s="63"/>
      <c r="M215" s="64"/>
      <c r="N215" s="64"/>
      <c r="O215" s="65"/>
      <c r="P215" s="61"/>
      <c r="Q215" s="58"/>
      <c r="R215" s="61"/>
      <c r="S215" s="61"/>
      <c r="T215" s="361"/>
      <c r="U215" s="364"/>
      <c r="V215" s="66"/>
      <c r="W215" s="66"/>
      <c r="X215" s="364"/>
      <c r="Y215" s="67"/>
      <c r="AD215" s="68"/>
      <c r="AE215" s="69"/>
      <c r="AF215" s="70"/>
      <c r="AG215" s="68"/>
      <c r="AH215" s="70"/>
      <c r="AJ215" s="70"/>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57"/>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c r="CR215" s="32"/>
    </row>
    <row r="216" spans="1:96" s="31" customFormat="1" ht="30" customHeight="1">
      <c r="A216" s="58"/>
      <c r="B216" s="59"/>
      <c r="C216" s="60"/>
      <c r="D216" s="58"/>
      <c r="E216" s="61"/>
      <c r="F216" s="62"/>
      <c r="G216" s="58"/>
      <c r="H216" s="58"/>
      <c r="I216" s="58"/>
      <c r="J216" s="706"/>
      <c r="K216" s="63"/>
      <c r="L216" s="63"/>
      <c r="M216" s="64"/>
      <c r="N216" s="64"/>
      <c r="O216" s="65"/>
      <c r="P216" s="61"/>
      <c r="Q216" s="58"/>
      <c r="R216" s="61"/>
      <c r="S216" s="61"/>
      <c r="T216" s="361"/>
      <c r="U216" s="364"/>
      <c r="V216" s="66"/>
      <c r="W216" s="66"/>
      <c r="X216" s="364"/>
      <c r="Y216" s="67"/>
      <c r="AD216" s="68"/>
      <c r="AE216" s="69"/>
      <c r="AF216" s="70"/>
      <c r="AG216" s="68"/>
      <c r="AH216" s="70"/>
      <c r="AJ216" s="70"/>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57"/>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c r="CR216" s="32"/>
    </row>
    <row r="217" spans="1:96" s="31" customFormat="1" ht="30" customHeight="1">
      <c r="A217" s="58"/>
      <c r="B217" s="59"/>
      <c r="C217" s="60"/>
      <c r="D217" s="58"/>
      <c r="E217" s="61"/>
      <c r="F217" s="62"/>
      <c r="G217" s="58"/>
      <c r="H217" s="58"/>
      <c r="I217" s="58"/>
      <c r="J217" s="706"/>
      <c r="K217" s="63"/>
      <c r="L217" s="63"/>
      <c r="M217" s="64"/>
      <c r="N217" s="64"/>
      <c r="O217" s="65"/>
      <c r="P217" s="61"/>
      <c r="Q217" s="58"/>
      <c r="R217" s="61"/>
      <c r="S217" s="61"/>
      <c r="T217" s="361"/>
      <c r="U217" s="364"/>
      <c r="V217" s="66"/>
      <c r="W217" s="66"/>
      <c r="X217" s="364"/>
      <c r="Y217" s="67"/>
      <c r="AD217" s="68"/>
      <c r="AE217" s="69"/>
      <c r="AF217" s="70"/>
      <c r="AG217" s="68"/>
      <c r="AH217" s="70"/>
      <c r="AJ217" s="70"/>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57"/>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row>
    <row r="218" spans="1:96" s="31" customFormat="1" ht="30" customHeight="1">
      <c r="A218" s="58"/>
      <c r="B218" s="59"/>
      <c r="C218" s="60"/>
      <c r="D218" s="58"/>
      <c r="E218" s="61"/>
      <c r="F218" s="62"/>
      <c r="G218" s="58"/>
      <c r="H218" s="58"/>
      <c r="I218" s="58"/>
      <c r="J218" s="706"/>
      <c r="K218" s="63"/>
      <c r="L218" s="63"/>
      <c r="M218" s="64"/>
      <c r="N218" s="64"/>
      <c r="O218" s="65"/>
      <c r="P218" s="61"/>
      <c r="Q218" s="58"/>
      <c r="R218" s="61"/>
      <c r="S218" s="61"/>
      <c r="T218" s="361"/>
      <c r="U218" s="364"/>
      <c r="V218" s="66"/>
      <c r="W218" s="66"/>
      <c r="X218" s="364"/>
      <c r="Y218" s="67"/>
      <c r="AD218" s="68"/>
      <c r="AE218" s="69"/>
      <c r="AF218" s="70"/>
      <c r="AG218" s="68"/>
      <c r="AH218" s="70"/>
      <c r="AJ218" s="70"/>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57"/>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c r="CR218" s="32"/>
    </row>
    <row r="219" spans="1:96" s="31" customFormat="1" ht="30" customHeight="1">
      <c r="A219" s="58"/>
      <c r="B219" s="59"/>
      <c r="C219" s="60"/>
      <c r="D219" s="58"/>
      <c r="E219" s="61"/>
      <c r="F219" s="62"/>
      <c r="G219" s="58"/>
      <c r="H219" s="58"/>
      <c r="I219" s="58"/>
      <c r="J219" s="706"/>
      <c r="K219" s="63"/>
      <c r="L219" s="63"/>
      <c r="M219" s="64"/>
      <c r="N219" s="64"/>
      <c r="O219" s="65"/>
      <c r="P219" s="61"/>
      <c r="Q219" s="58"/>
      <c r="R219" s="61"/>
      <c r="S219" s="61"/>
      <c r="T219" s="361"/>
      <c r="U219" s="364"/>
      <c r="V219" s="66"/>
      <c r="W219" s="66"/>
      <c r="X219" s="364"/>
      <c r="Y219" s="67"/>
      <c r="AD219" s="68"/>
      <c r="AE219" s="69"/>
      <c r="AF219" s="70"/>
      <c r="AG219" s="68"/>
      <c r="AH219" s="70"/>
      <c r="AJ219" s="70"/>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57"/>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c r="CR219" s="32"/>
    </row>
    <row r="220" spans="1:96" s="31" customFormat="1" ht="30" customHeight="1">
      <c r="A220" s="58"/>
      <c r="B220" s="59"/>
      <c r="C220" s="60"/>
      <c r="D220" s="58"/>
      <c r="E220" s="61"/>
      <c r="F220" s="62"/>
      <c r="G220" s="58"/>
      <c r="H220" s="58"/>
      <c r="I220" s="58"/>
      <c r="J220" s="706"/>
      <c r="K220" s="63"/>
      <c r="L220" s="63"/>
      <c r="M220" s="64"/>
      <c r="N220" s="64"/>
      <c r="O220" s="65"/>
      <c r="P220" s="61"/>
      <c r="Q220" s="58"/>
      <c r="R220" s="61"/>
      <c r="S220" s="61"/>
      <c r="T220" s="361"/>
      <c r="U220" s="364"/>
      <c r="V220" s="66"/>
      <c r="W220" s="66"/>
      <c r="X220" s="364"/>
      <c r="Y220" s="67"/>
      <c r="AD220" s="68"/>
      <c r="AE220" s="69"/>
      <c r="AF220" s="70"/>
      <c r="AG220" s="68"/>
      <c r="AH220" s="70"/>
      <c r="AJ220" s="70"/>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57"/>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row>
    <row r="221" spans="1:96" s="31" customFormat="1" ht="30" customHeight="1">
      <c r="A221" s="58"/>
      <c r="B221" s="59"/>
      <c r="C221" s="60"/>
      <c r="D221" s="58"/>
      <c r="E221" s="61"/>
      <c r="F221" s="62"/>
      <c r="G221" s="58"/>
      <c r="H221" s="58"/>
      <c r="I221" s="58"/>
      <c r="J221" s="706"/>
      <c r="K221" s="63"/>
      <c r="L221" s="63"/>
      <c r="M221" s="64"/>
      <c r="N221" s="64"/>
      <c r="O221" s="65"/>
      <c r="P221" s="61"/>
      <c r="Q221" s="58"/>
      <c r="R221" s="61"/>
      <c r="S221" s="61"/>
      <c r="T221" s="361"/>
      <c r="U221" s="364"/>
      <c r="V221" s="66"/>
      <c r="W221" s="66"/>
      <c r="X221" s="364"/>
      <c r="Y221" s="67"/>
      <c r="AD221" s="68"/>
      <c r="AE221" s="69"/>
      <c r="AF221" s="70"/>
      <c r="AG221" s="68"/>
      <c r="AH221" s="70"/>
      <c r="AJ221" s="70"/>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57"/>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row>
    <row r="222" spans="1:96" s="31" customFormat="1" ht="30" customHeight="1">
      <c r="A222" s="58"/>
      <c r="B222" s="59"/>
      <c r="C222" s="60"/>
      <c r="D222" s="58"/>
      <c r="E222" s="61"/>
      <c r="F222" s="62"/>
      <c r="G222" s="58"/>
      <c r="H222" s="58"/>
      <c r="I222" s="58"/>
      <c r="J222" s="706"/>
      <c r="K222" s="63"/>
      <c r="L222" s="63"/>
      <c r="M222" s="64"/>
      <c r="N222" s="64"/>
      <c r="O222" s="65"/>
      <c r="P222" s="61"/>
      <c r="Q222" s="58"/>
      <c r="R222" s="61"/>
      <c r="S222" s="61"/>
      <c r="T222" s="361"/>
      <c r="U222" s="364"/>
      <c r="V222" s="66"/>
      <c r="W222" s="66"/>
      <c r="X222" s="364"/>
      <c r="Y222" s="67"/>
      <c r="AD222" s="68"/>
      <c r="AE222" s="69"/>
      <c r="AF222" s="70"/>
      <c r="AG222" s="68"/>
      <c r="AH222" s="70"/>
      <c r="AJ222" s="70"/>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57"/>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row>
    <row r="223" spans="1:96" s="31" customFormat="1" ht="30" customHeight="1">
      <c r="A223" s="58"/>
      <c r="B223" s="59"/>
      <c r="C223" s="60"/>
      <c r="D223" s="58"/>
      <c r="E223" s="61"/>
      <c r="F223" s="62"/>
      <c r="G223" s="58"/>
      <c r="H223" s="58"/>
      <c r="I223" s="58"/>
      <c r="J223" s="706"/>
      <c r="K223" s="63"/>
      <c r="L223" s="63"/>
      <c r="M223" s="64"/>
      <c r="N223" s="64"/>
      <c r="O223" s="65"/>
      <c r="P223" s="61"/>
      <c r="Q223" s="58"/>
      <c r="R223" s="61"/>
      <c r="S223" s="61"/>
      <c r="T223" s="361"/>
      <c r="U223" s="364"/>
      <c r="V223" s="66"/>
      <c r="W223" s="66"/>
      <c r="X223" s="364"/>
      <c r="Y223" s="67"/>
      <c r="AD223" s="68"/>
      <c r="AE223" s="69"/>
      <c r="AF223" s="70"/>
      <c r="AG223" s="68"/>
      <c r="AH223" s="70"/>
      <c r="AJ223" s="70"/>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57"/>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row>
    <row r="224" spans="1:96" s="31" customFormat="1" ht="30" customHeight="1">
      <c r="A224" s="58"/>
      <c r="B224" s="59"/>
      <c r="C224" s="60"/>
      <c r="D224" s="58"/>
      <c r="E224" s="61"/>
      <c r="F224" s="62"/>
      <c r="G224" s="58"/>
      <c r="H224" s="58"/>
      <c r="I224" s="58"/>
      <c r="J224" s="706"/>
      <c r="K224" s="63"/>
      <c r="L224" s="63"/>
      <c r="M224" s="64"/>
      <c r="N224" s="64"/>
      <c r="O224" s="65"/>
      <c r="P224" s="61"/>
      <c r="Q224" s="58"/>
      <c r="R224" s="61"/>
      <c r="S224" s="61"/>
      <c r="T224" s="361"/>
      <c r="U224" s="364"/>
      <c r="V224" s="66"/>
      <c r="W224" s="66"/>
      <c r="X224" s="364"/>
      <c r="Y224" s="67"/>
      <c r="AD224" s="68"/>
      <c r="AE224" s="69"/>
      <c r="AF224" s="70"/>
      <c r="AG224" s="68"/>
      <c r="AH224" s="70"/>
      <c r="AJ224" s="70"/>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57"/>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c r="CR224" s="32"/>
    </row>
    <row r="225" spans="1:96" s="31" customFormat="1" ht="30" customHeight="1">
      <c r="A225" s="58"/>
      <c r="B225" s="59"/>
      <c r="C225" s="60"/>
      <c r="D225" s="58"/>
      <c r="E225" s="61"/>
      <c r="F225" s="62"/>
      <c r="G225" s="58"/>
      <c r="H225" s="58"/>
      <c r="I225" s="58"/>
      <c r="J225" s="706"/>
      <c r="K225" s="63"/>
      <c r="L225" s="63"/>
      <c r="M225" s="64"/>
      <c r="N225" s="64"/>
      <c r="O225" s="65"/>
      <c r="P225" s="61"/>
      <c r="Q225" s="58"/>
      <c r="R225" s="61"/>
      <c r="S225" s="61"/>
      <c r="T225" s="361"/>
      <c r="U225" s="364"/>
      <c r="V225" s="66"/>
      <c r="W225" s="66"/>
      <c r="X225" s="364"/>
      <c r="Y225" s="67"/>
      <c r="AD225" s="68"/>
      <c r="AE225" s="69"/>
      <c r="AF225" s="70"/>
      <c r="AG225" s="68"/>
      <c r="AH225" s="70"/>
      <c r="AJ225" s="70"/>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57"/>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c r="CR225" s="32"/>
    </row>
    <row r="226" spans="1:96" s="31" customFormat="1" ht="30" customHeight="1">
      <c r="A226" s="58"/>
      <c r="B226" s="59"/>
      <c r="C226" s="60"/>
      <c r="D226" s="58"/>
      <c r="E226" s="61"/>
      <c r="F226" s="62"/>
      <c r="G226" s="58"/>
      <c r="H226" s="58"/>
      <c r="I226" s="58"/>
      <c r="J226" s="706"/>
      <c r="K226" s="63"/>
      <c r="L226" s="63"/>
      <c r="M226" s="64"/>
      <c r="N226" s="64"/>
      <c r="O226" s="65"/>
      <c r="P226" s="61"/>
      <c r="Q226" s="58"/>
      <c r="R226" s="61"/>
      <c r="S226" s="61"/>
      <c r="T226" s="361"/>
      <c r="U226" s="364"/>
      <c r="V226" s="66"/>
      <c r="W226" s="66"/>
      <c r="X226" s="364"/>
      <c r="Y226" s="67"/>
      <c r="AD226" s="68"/>
      <c r="AE226" s="69"/>
      <c r="AF226" s="70"/>
      <c r="AG226" s="68"/>
      <c r="AH226" s="70"/>
      <c r="AJ226" s="70"/>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57"/>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row>
    <row r="227" spans="1:96" s="31" customFormat="1" ht="30" customHeight="1">
      <c r="A227" s="58"/>
      <c r="B227" s="59"/>
      <c r="C227" s="60"/>
      <c r="D227" s="58"/>
      <c r="E227" s="61"/>
      <c r="F227" s="62"/>
      <c r="G227" s="58"/>
      <c r="H227" s="58"/>
      <c r="I227" s="58"/>
      <c r="J227" s="706"/>
      <c r="K227" s="63"/>
      <c r="L227" s="63"/>
      <c r="M227" s="64"/>
      <c r="N227" s="64"/>
      <c r="O227" s="65"/>
      <c r="P227" s="61"/>
      <c r="Q227" s="58"/>
      <c r="R227" s="61"/>
      <c r="S227" s="61"/>
      <c r="T227" s="361"/>
      <c r="U227" s="364"/>
      <c r="V227" s="66"/>
      <c r="W227" s="66"/>
      <c r="X227" s="364"/>
      <c r="Y227" s="67"/>
      <c r="AD227" s="68"/>
      <c r="AE227" s="69"/>
      <c r="AF227" s="70"/>
      <c r="AG227" s="68"/>
      <c r="AH227" s="70"/>
      <c r="AJ227" s="70"/>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57"/>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c r="CR227" s="32"/>
    </row>
    <row r="228" spans="1:96" s="31" customFormat="1" ht="30" customHeight="1">
      <c r="A228" s="58"/>
      <c r="B228" s="59"/>
      <c r="C228" s="60"/>
      <c r="D228" s="58"/>
      <c r="E228" s="61"/>
      <c r="F228" s="62"/>
      <c r="G228" s="58"/>
      <c r="H228" s="58"/>
      <c r="I228" s="58"/>
      <c r="J228" s="706"/>
      <c r="K228" s="63"/>
      <c r="L228" s="63"/>
      <c r="M228" s="64"/>
      <c r="N228" s="64"/>
      <c r="O228" s="65"/>
      <c r="P228" s="61"/>
      <c r="Q228" s="58"/>
      <c r="R228" s="61"/>
      <c r="S228" s="61"/>
      <c r="T228" s="361"/>
      <c r="U228" s="364"/>
      <c r="V228" s="66"/>
      <c r="W228" s="66"/>
      <c r="X228" s="364"/>
      <c r="Y228" s="67"/>
      <c r="AD228" s="68"/>
      <c r="AE228" s="69"/>
      <c r="AF228" s="70"/>
      <c r="AG228" s="68"/>
      <c r="AH228" s="70"/>
      <c r="AJ228" s="70"/>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57"/>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c r="CR228" s="32"/>
    </row>
    <row r="229" spans="1:96" s="31" customFormat="1" ht="30" customHeight="1">
      <c r="A229" s="58"/>
      <c r="B229" s="59"/>
      <c r="C229" s="60"/>
      <c r="D229" s="58"/>
      <c r="E229" s="61"/>
      <c r="F229" s="62"/>
      <c r="G229" s="58"/>
      <c r="H229" s="58"/>
      <c r="I229" s="58"/>
      <c r="J229" s="706"/>
      <c r="K229" s="63"/>
      <c r="L229" s="63"/>
      <c r="M229" s="64"/>
      <c r="N229" s="64"/>
      <c r="O229" s="65"/>
      <c r="P229" s="61"/>
      <c r="Q229" s="58"/>
      <c r="R229" s="61"/>
      <c r="S229" s="61"/>
      <c r="T229" s="361"/>
      <c r="U229" s="364"/>
      <c r="V229" s="66"/>
      <c r="W229" s="66"/>
      <c r="X229" s="364"/>
      <c r="Y229" s="67"/>
      <c r="AD229" s="68"/>
      <c r="AE229" s="69"/>
      <c r="AF229" s="70"/>
      <c r="AG229" s="68"/>
      <c r="AH229" s="70"/>
      <c r="AJ229" s="70"/>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57"/>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row>
    <row r="230" spans="1:96" s="31" customFormat="1" ht="30" customHeight="1">
      <c r="A230" s="58"/>
      <c r="B230" s="59"/>
      <c r="C230" s="60"/>
      <c r="D230" s="58"/>
      <c r="E230" s="61"/>
      <c r="F230" s="62"/>
      <c r="G230" s="58"/>
      <c r="H230" s="58"/>
      <c r="I230" s="58"/>
      <c r="J230" s="706"/>
      <c r="K230" s="63"/>
      <c r="L230" s="63"/>
      <c r="M230" s="64"/>
      <c r="N230" s="64"/>
      <c r="O230" s="65"/>
      <c r="P230" s="61"/>
      <c r="Q230" s="58"/>
      <c r="R230" s="61"/>
      <c r="S230" s="61"/>
      <c r="T230" s="361"/>
      <c r="U230" s="364"/>
      <c r="V230" s="66"/>
      <c r="W230" s="66"/>
      <c r="X230" s="364"/>
      <c r="Y230" s="67"/>
      <c r="AD230" s="68"/>
      <c r="AE230" s="69"/>
      <c r="AF230" s="70"/>
      <c r="AG230" s="68"/>
      <c r="AH230" s="70"/>
      <c r="AJ230" s="70"/>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57"/>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c r="CR230" s="32"/>
    </row>
    <row r="231" spans="1:96" s="31" customFormat="1" ht="30" customHeight="1">
      <c r="A231" s="58"/>
      <c r="B231" s="59"/>
      <c r="C231" s="60"/>
      <c r="D231" s="58"/>
      <c r="E231" s="61"/>
      <c r="F231" s="62"/>
      <c r="G231" s="58"/>
      <c r="H231" s="58"/>
      <c r="I231" s="58"/>
      <c r="J231" s="706"/>
      <c r="K231" s="63"/>
      <c r="L231" s="63"/>
      <c r="M231" s="64"/>
      <c r="N231" s="64"/>
      <c r="O231" s="65"/>
      <c r="P231" s="61"/>
      <c r="Q231" s="58"/>
      <c r="R231" s="61"/>
      <c r="S231" s="61"/>
      <c r="T231" s="361"/>
      <c r="U231" s="364"/>
      <c r="V231" s="66"/>
      <c r="W231" s="66"/>
      <c r="X231" s="364"/>
      <c r="Y231" s="67"/>
      <c r="AD231" s="68"/>
      <c r="AE231" s="69"/>
      <c r="AF231" s="70"/>
      <c r="AG231" s="68"/>
      <c r="AH231" s="70"/>
      <c r="AJ231" s="70"/>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57"/>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row>
    <row r="232" spans="1:96" s="31" customFormat="1" ht="30" customHeight="1">
      <c r="A232" s="58"/>
      <c r="B232" s="59"/>
      <c r="C232" s="60"/>
      <c r="D232" s="58"/>
      <c r="E232" s="61"/>
      <c r="F232" s="62"/>
      <c r="G232" s="58"/>
      <c r="H232" s="58"/>
      <c r="I232" s="58"/>
      <c r="J232" s="706"/>
      <c r="K232" s="63"/>
      <c r="L232" s="63"/>
      <c r="M232" s="64"/>
      <c r="N232" s="64"/>
      <c r="O232" s="65"/>
      <c r="P232" s="61"/>
      <c r="Q232" s="58"/>
      <c r="R232" s="61"/>
      <c r="S232" s="61"/>
      <c r="T232" s="361"/>
      <c r="U232" s="364"/>
      <c r="V232" s="66"/>
      <c r="W232" s="66"/>
      <c r="X232" s="364"/>
      <c r="Y232" s="67"/>
      <c r="AD232" s="68"/>
      <c r="AE232" s="69"/>
      <c r="AF232" s="70"/>
      <c r="AG232" s="68"/>
      <c r="AH232" s="70"/>
      <c r="AJ232" s="70"/>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57"/>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c r="CR232" s="32"/>
    </row>
    <row r="233" spans="1:96" s="31" customFormat="1" ht="30" customHeight="1">
      <c r="A233" s="58"/>
      <c r="B233" s="59"/>
      <c r="C233" s="60"/>
      <c r="D233" s="58"/>
      <c r="E233" s="61"/>
      <c r="F233" s="62"/>
      <c r="G233" s="58"/>
      <c r="H233" s="58"/>
      <c r="I233" s="58"/>
      <c r="J233" s="706"/>
      <c r="K233" s="63"/>
      <c r="L233" s="63"/>
      <c r="M233" s="64"/>
      <c r="N233" s="64"/>
      <c r="O233" s="65"/>
      <c r="P233" s="61"/>
      <c r="Q233" s="58"/>
      <c r="R233" s="61"/>
      <c r="S233" s="61"/>
      <c r="T233" s="361"/>
      <c r="U233" s="364"/>
      <c r="V233" s="66"/>
      <c r="W233" s="66"/>
      <c r="X233" s="364"/>
      <c r="Y233" s="67"/>
      <c r="AD233" s="68"/>
      <c r="AE233" s="69"/>
      <c r="AF233" s="70"/>
      <c r="AG233" s="68"/>
      <c r="AH233" s="70"/>
      <c r="AJ233" s="70"/>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57"/>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row>
    <row r="234" spans="1:96" s="31" customFormat="1" ht="30" customHeight="1">
      <c r="A234" s="58"/>
      <c r="B234" s="59"/>
      <c r="C234" s="60"/>
      <c r="D234" s="58"/>
      <c r="E234" s="61"/>
      <c r="F234" s="62"/>
      <c r="G234" s="58"/>
      <c r="H234" s="58"/>
      <c r="I234" s="58"/>
      <c r="J234" s="706"/>
      <c r="K234" s="63"/>
      <c r="L234" s="63"/>
      <c r="M234" s="64"/>
      <c r="N234" s="64"/>
      <c r="O234" s="65"/>
      <c r="P234" s="61"/>
      <c r="Q234" s="58"/>
      <c r="R234" s="61"/>
      <c r="S234" s="61"/>
      <c r="T234" s="361"/>
      <c r="U234" s="364"/>
      <c r="V234" s="66"/>
      <c r="W234" s="66"/>
      <c r="X234" s="364"/>
      <c r="Y234" s="67"/>
      <c r="AD234" s="68"/>
      <c r="AE234" s="69"/>
      <c r="AF234" s="70"/>
      <c r="AG234" s="68"/>
      <c r="AH234" s="70"/>
      <c r="AJ234" s="70"/>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57"/>
      <c r="BP234" s="32"/>
      <c r="BQ234" s="32"/>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c r="CR234" s="32"/>
    </row>
    <row r="235" spans="1:96" s="31" customFormat="1" ht="30" customHeight="1">
      <c r="A235" s="58"/>
      <c r="B235" s="59"/>
      <c r="C235" s="60"/>
      <c r="D235" s="58"/>
      <c r="E235" s="61"/>
      <c r="F235" s="62"/>
      <c r="G235" s="58"/>
      <c r="H235" s="58"/>
      <c r="I235" s="58"/>
      <c r="J235" s="706"/>
      <c r="K235" s="63"/>
      <c r="L235" s="63"/>
      <c r="M235" s="64"/>
      <c r="N235" s="64"/>
      <c r="O235" s="65"/>
      <c r="P235" s="61"/>
      <c r="Q235" s="58"/>
      <c r="R235" s="61"/>
      <c r="S235" s="61"/>
      <c r="T235" s="361"/>
      <c r="U235" s="364"/>
      <c r="V235" s="66"/>
      <c r="W235" s="66"/>
      <c r="X235" s="364"/>
      <c r="Y235" s="67"/>
      <c r="AD235" s="68"/>
      <c r="AE235" s="69"/>
      <c r="AF235" s="70"/>
      <c r="AG235" s="68"/>
      <c r="AH235" s="70"/>
      <c r="AJ235" s="70"/>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57"/>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c r="CR235" s="32"/>
    </row>
    <row r="236" spans="1:96" s="31" customFormat="1" ht="30" customHeight="1">
      <c r="A236" s="58"/>
      <c r="B236" s="59"/>
      <c r="C236" s="60"/>
      <c r="D236" s="58"/>
      <c r="E236" s="61"/>
      <c r="F236" s="62"/>
      <c r="G236" s="58"/>
      <c r="H236" s="58"/>
      <c r="I236" s="58"/>
      <c r="J236" s="706"/>
      <c r="K236" s="63"/>
      <c r="L236" s="63"/>
      <c r="M236" s="64"/>
      <c r="N236" s="64"/>
      <c r="O236" s="65"/>
      <c r="P236" s="61"/>
      <c r="Q236" s="58"/>
      <c r="R236" s="61"/>
      <c r="S236" s="61"/>
      <c r="T236" s="361"/>
      <c r="U236" s="364"/>
      <c r="V236" s="66"/>
      <c r="W236" s="66"/>
      <c r="X236" s="364"/>
      <c r="Y236" s="67"/>
      <c r="AD236" s="68"/>
      <c r="AE236" s="69"/>
      <c r="AF236" s="70"/>
      <c r="AG236" s="68"/>
      <c r="AH236" s="70"/>
      <c r="AJ236" s="70"/>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57"/>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c r="CR236" s="32"/>
    </row>
    <row r="237" spans="1:96" s="31" customFormat="1" ht="30" customHeight="1">
      <c r="A237" s="58"/>
      <c r="B237" s="59"/>
      <c r="C237" s="60"/>
      <c r="D237" s="58"/>
      <c r="E237" s="61"/>
      <c r="F237" s="62"/>
      <c r="G237" s="58"/>
      <c r="H237" s="58"/>
      <c r="I237" s="58"/>
      <c r="J237" s="706"/>
      <c r="K237" s="63"/>
      <c r="L237" s="63"/>
      <c r="M237" s="64"/>
      <c r="N237" s="64"/>
      <c r="O237" s="65"/>
      <c r="P237" s="61"/>
      <c r="Q237" s="58"/>
      <c r="R237" s="61"/>
      <c r="S237" s="61"/>
      <c r="T237" s="361"/>
      <c r="U237" s="364"/>
      <c r="V237" s="66"/>
      <c r="W237" s="66"/>
      <c r="X237" s="364"/>
      <c r="Y237" s="67"/>
      <c r="AD237" s="68"/>
      <c r="AE237" s="69"/>
      <c r="AF237" s="70"/>
      <c r="AG237" s="68"/>
      <c r="AH237" s="70"/>
      <c r="AJ237" s="70"/>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57"/>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c r="CR237" s="32"/>
    </row>
    <row r="238" spans="1:96" s="31" customFormat="1" ht="30" customHeight="1">
      <c r="A238" s="58"/>
      <c r="B238" s="59"/>
      <c r="C238" s="60"/>
      <c r="D238" s="58"/>
      <c r="E238" s="61"/>
      <c r="F238" s="62"/>
      <c r="G238" s="58"/>
      <c r="H238" s="58"/>
      <c r="I238" s="58"/>
      <c r="J238" s="706"/>
      <c r="K238" s="63"/>
      <c r="L238" s="63"/>
      <c r="M238" s="64"/>
      <c r="N238" s="64"/>
      <c r="O238" s="65"/>
      <c r="P238" s="61"/>
      <c r="Q238" s="58"/>
      <c r="R238" s="61"/>
      <c r="S238" s="61"/>
      <c r="T238" s="361"/>
      <c r="U238" s="364"/>
      <c r="V238" s="66"/>
      <c r="W238" s="66"/>
      <c r="X238" s="364"/>
      <c r="Y238" s="67"/>
      <c r="AD238" s="68"/>
      <c r="AE238" s="69"/>
      <c r="AF238" s="70"/>
      <c r="AG238" s="68"/>
      <c r="AH238" s="70"/>
      <c r="AJ238" s="70"/>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57"/>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row>
    <row r="239" spans="1:96" s="31" customFormat="1" ht="30" customHeight="1">
      <c r="A239" s="58"/>
      <c r="B239" s="59"/>
      <c r="C239" s="60"/>
      <c r="D239" s="58"/>
      <c r="E239" s="61"/>
      <c r="F239" s="62"/>
      <c r="G239" s="58"/>
      <c r="H239" s="58"/>
      <c r="I239" s="58"/>
      <c r="J239" s="706"/>
      <c r="K239" s="63"/>
      <c r="L239" s="63"/>
      <c r="M239" s="64"/>
      <c r="N239" s="64"/>
      <c r="O239" s="65"/>
      <c r="P239" s="61"/>
      <c r="Q239" s="58"/>
      <c r="R239" s="61"/>
      <c r="S239" s="61"/>
      <c r="T239" s="361"/>
      <c r="U239" s="364"/>
      <c r="V239" s="66"/>
      <c r="W239" s="66"/>
      <c r="X239" s="364"/>
      <c r="Y239" s="67"/>
      <c r="AD239" s="68"/>
      <c r="AE239" s="69"/>
      <c r="AF239" s="70"/>
      <c r="AG239" s="68"/>
      <c r="AH239" s="70"/>
      <c r="AJ239" s="70"/>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57"/>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c r="CR239" s="32"/>
    </row>
    <row r="240" spans="1:96" s="31" customFormat="1" ht="30" customHeight="1">
      <c r="A240" s="58"/>
      <c r="B240" s="59"/>
      <c r="C240" s="60"/>
      <c r="D240" s="58"/>
      <c r="E240" s="61"/>
      <c r="F240" s="62"/>
      <c r="G240" s="58"/>
      <c r="H240" s="58"/>
      <c r="I240" s="58"/>
      <c r="J240" s="706"/>
      <c r="K240" s="63"/>
      <c r="L240" s="63"/>
      <c r="M240" s="64"/>
      <c r="N240" s="64"/>
      <c r="O240" s="65"/>
      <c r="P240" s="61"/>
      <c r="Q240" s="58"/>
      <c r="R240" s="61"/>
      <c r="S240" s="61"/>
      <c r="T240" s="361"/>
      <c r="U240" s="364"/>
      <c r="V240" s="66"/>
      <c r="W240" s="66"/>
      <c r="X240" s="364"/>
      <c r="Y240" s="67"/>
      <c r="AD240" s="68"/>
      <c r="AE240" s="69"/>
      <c r="AF240" s="70"/>
      <c r="AG240" s="68"/>
      <c r="AH240" s="70"/>
      <c r="AJ240" s="70"/>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57"/>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c r="CR240" s="32"/>
    </row>
    <row r="241" spans="1:96" s="31" customFormat="1" ht="30" customHeight="1">
      <c r="A241" s="58"/>
      <c r="B241" s="59"/>
      <c r="C241" s="60"/>
      <c r="D241" s="58"/>
      <c r="E241" s="61"/>
      <c r="F241" s="62"/>
      <c r="G241" s="58"/>
      <c r="H241" s="58"/>
      <c r="I241" s="58"/>
      <c r="J241" s="706"/>
      <c r="K241" s="63"/>
      <c r="L241" s="63"/>
      <c r="M241" s="64"/>
      <c r="N241" s="64"/>
      <c r="O241" s="65"/>
      <c r="P241" s="61"/>
      <c r="Q241" s="58"/>
      <c r="R241" s="61"/>
      <c r="S241" s="61"/>
      <c r="T241" s="361"/>
      <c r="U241" s="364"/>
      <c r="V241" s="66"/>
      <c r="W241" s="66"/>
      <c r="X241" s="364"/>
      <c r="Y241" s="67"/>
      <c r="AD241" s="68"/>
      <c r="AE241" s="69"/>
      <c r="AF241" s="70"/>
      <c r="AG241" s="68"/>
      <c r="AH241" s="70"/>
      <c r="AJ241" s="70"/>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57"/>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c r="CR241" s="32"/>
    </row>
    <row r="242" spans="1:96" s="31" customFormat="1" ht="30" customHeight="1">
      <c r="A242" s="58"/>
      <c r="B242" s="59"/>
      <c r="C242" s="60"/>
      <c r="D242" s="58"/>
      <c r="E242" s="61"/>
      <c r="F242" s="62"/>
      <c r="G242" s="58"/>
      <c r="H242" s="58"/>
      <c r="I242" s="58"/>
      <c r="J242" s="706"/>
      <c r="K242" s="63"/>
      <c r="L242" s="63"/>
      <c r="M242" s="64"/>
      <c r="N242" s="64"/>
      <c r="O242" s="65"/>
      <c r="P242" s="61"/>
      <c r="Q242" s="58"/>
      <c r="R242" s="61"/>
      <c r="S242" s="61"/>
      <c r="T242" s="361"/>
      <c r="U242" s="364"/>
      <c r="V242" s="66"/>
      <c r="W242" s="66"/>
      <c r="X242" s="364"/>
      <c r="Y242" s="67"/>
      <c r="AD242" s="68"/>
      <c r="AE242" s="69"/>
      <c r="AF242" s="70"/>
      <c r="AG242" s="68"/>
      <c r="AH242" s="70"/>
      <c r="AJ242" s="70"/>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57"/>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c r="CR242" s="32"/>
    </row>
    <row r="243" spans="1:96" s="31" customFormat="1" ht="30" customHeight="1">
      <c r="A243" s="58"/>
      <c r="B243" s="59"/>
      <c r="C243" s="60"/>
      <c r="D243" s="58"/>
      <c r="E243" s="61"/>
      <c r="F243" s="62"/>
      <c r="G243" s="58"/>
      <c r="H243" s="58"/>
      <c r="I243" s="58"/>
      <c r="J243" s="706"/>
      <c r="K243" s="63"/>
      <c r="L243" s="63"/>
      <c r="M243" s="64"/>
      <c r="N243" s="64"/>
      <c r="O243" s="65"/>
      <c r="P243" s="61"/>
      <c r="Q243" s="58"/>
      <c r="R243" s="61"/>
      <c r="S243" s="61"/>
      <c r="T243" s="361"/>
      <c r="U243" s="364"/>
      <c r="V243" s="66"/>
      <c r="W243" s="66"/>
      <c r="X243" s="364"/>
      <c r="Y243" s="67"/>
      <c r="AD243" s="68"/>
      <c r="AE243" s="69"/>
      <c r="AF243" s="70"/>
      <c r="AG243" s="68"/>
      <c r="AH243" s="70"/>
      <c r="AJ243" s="70"/>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57"/>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c r="CR243" s="32"/>
    </row>
    <row r="244" spans="1:96" s="31" customFormat="1" ht="30" customHeight="1">
      <c r="A244" s="58"/>
      <c r="B244" s="59"/>
      <c r="C244" s="60"/>
      <c r="D244" s="58"/>
      <c r="E244" s="61"/>
      <c r="F244" s="62"/>
      <c r="G244" s="58"/>
      <c r="H244" s="58"/>
      <c r="I244" s="58"/>
      <c r="J244" s="706"/>
      <c r="K244" s="63"/>
      <c r="L244" s="63"/>
      <c r="M244" s="64"/>
      <c r="N244" s="64"/>
      <c r="O244" s="65"/>
      <c r="P244" s="61"/>
      <c r="Q244" s="58"/>
      <c r="R244" s="61"/>
      <c r="S244" s="61"/>
      <c r="T244" s="361"/>
      <c r="U244" s="364"/>
      <c r="V244" s="66"/>
      <c r="W244" s="66"/>
      <c r="X244" s="364"/>
      <c r="Y244" s="67"/>
      <c r="AD244" s="68"/>
      <c r="AE244" s="69"/>
      <c r="AF244" s="70"/>
      <c r="AG244" s="68"/>
      <c r="AH244" s="70"/>
      <c r="AJ244" s="70"/>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57"/>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row>
    <row r="245" spans="1:96" s="31" customFormat="1" ht="30" customHeight="1">
      <c r="A245" s="58"/>
      <c r="B245" s="59"/>
      <c r="C245" s="60"/>
      <c r="D245" s="58"/>
      <c r="E245" s="61"/>
      <c r="F245" s="62"/>
      <c r="G245" s="58"/>
      <c r="H245" s="58"/>
      <c r="I245" s="58"/>
      <c r="J245" s="706"/>
      <c r="K245" s="63"/>
      <c r="L245" s="63"/>
      <c r="M245" s="64"/>
      <c r="N245" s="64"/>
      <c r="O245" s="65"/>
      <c r="P245" s="61"/>
      <c r="Q245" s="58"/>
      <c r="R245" s="61"/>
      <c r="S245" s="61"/>
      <c r="T245" s="361"/>
      <c r="U245" s="364"/>
      <c r="V245" s="66"/>
      <c r="W245" s="66"/>
      <c r="X245" s="364"/>
      <c r="Y245" s="67"/>
      <c r="AD245" s="68"/>
      <c r="AE245" s="69"/>
      <c r="AF245" s="70"/>
      <c r="AG245" s="68"/>
      <c r="AH245" s="70"/>
      <c r="AJ245" s="70"/>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57"/>
      <c r="BP245" s="32"/>
      <c r="BQ245" s="32"/>
      <c r="BR245" s="32"/>
      <c r="BS245" s="32"/>
      <c r="BT245" s="32"/>
      <c r="BU245" s="32"/>
      <c r="BV245" s="32"/>
      <c r="BW245" s="32"/>
      <c r="BX245" s="32"/>
      <c r="BY245" s="32"/>
      <c r="BZ245" s="32"/>
      <c r="CA245" s="32"/>
      <c r="CB245" s="32"/>
      <c r="CC245" s="32"/>
      <c r="CD245" s="32"/>
      <c r="CE245" s="32"/>
      <c r="CF245" s="32"/>
      <c r="CG245" s="32"/>
      <c r="CH245" s="32"/>
      <c r="CI245" s="32"/>
      <c r="CJ245" s="32"/>
      <c r="CK245" s="32"/>
      <c r="CL245" s="32"/>
      <c r="CM245" s="32"/>
      <c r="CN245" s="32"/>
      <c r="CO245" s="32"/>
      <c r="CP245" s="32"/>
      <c r="CQ245" s="32"/>
      <c r="CR245" s="32"/>
    </row>
    <row r="246" spans="1:96" s="31" customFormat="1" ht="30" customHeight="1">
      <c r="A246" s="58"/>
      <c r="B246" s="59"/>
      <c r="C246" s="60"/>
      <c r="D246" s="58"/>
      <c r="E246" s="61"/>
      <c r="F246" s="62"/>
      <c r="G246" s="58"/>
      <c r="H246" s="58"/>
      <c r="I246" s="58"/>
      <c r="J246" s="706"/>
      <c r="K246" s="63"/>
      <c r="L246" s="63"/>
      <c r="M246" s="64"/>
      <c r="N246" s="64"/>
      <c r="O246" s="65"/>
      <c r="P246" s="61"/>
      <c r="Q246" s="58"/>
      <c r="R246" s="61"/>
      <c r="S246" s="61"/>
      <c r="T246" s="361"/>
      <c r="U246" s="364"/>
      <c r="V246" s="66"/>
      <c r="W246" s="66"/>
      <c r="X246" s="364"/>
      <c r="Y246" s="67"/>
      <c r="AD246" s="68"/>
      <c r="AE246" s="69"/>
      <c r="AF246" s="70"/>
      <c r="AG246" s="68"/>
      <c r="AH246" s="70"/>
      <c r="AJ246" s="70"/>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57"/>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c r="CR246" s="32"/>
    </row>
    <row r="247" spans="1:96" s="31" customFormat="1" ht="30" customHeight="1">
      <c r="A247" s="58"/>
      <c r="B247" s="59"/>
      <c r="C247" s="60"/>
      <c r="D247" s="58"/>
      <c r="E247" s="61"/>
      <c r="F247" s="62"/>
      <c r="G247" s="58"/>
      <c r="H247" s="58"/>
      <c r="I247" s="58"/>
      <c r="J247" s="706"/>
      <c r="K247" s="63"/>
      <c r="L247" s="63"/>
      <c r="M247" s="64"/>
      <c r="N247" s="64"/>
      <c r="O247" s="65"/>
      <c r="P247" s="61"/>
      <c r="Q247" s="58"/>
      <c r="R247" s="61"/>
      <c r="S247" s="61"/>
      <c r="T247" s="361"/>
      <c r="U247" s="364"/>
      <c r="V247" s="66"/>
      <c r="W247" s="66"/>
      <c r="X247" s="364"/>
      <c r="Y247" s="67"/>
      <c r="AD247" s="68"/>
      <c r="AE247" s="69"/>
      <c r="AF247" s="70"/>
      <c r="AG247" s="68"/>
      <c r="AH247" s="70"/>
      <c r="AJ247" s="70"/>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57"/>
      <c r="BP247" s="32"/>
      <c r="BQ247" s="32"/>
      <c r="BR247" s="32"/>
      <c r="BS247" s="32"/>
      <c r="BT247" s="32"/>
      <c r="BU247" s="32"/>
      <c r="BV247" s="32"/>
      <c r="BW247" s="32"/>
      <c r="BX247" s="32"/>
      <c r="BY247" s="32"/>
      <c r="BZ247" s="32"/>
      <c r="CA247" s="32"/>
      <c r="CB247" s="32"/>
      <c r="CC247" s="32"/>
      <c r="CD247" s="32"/>
      <c r="CE247" s="32"/>
      <c r="CF247" s="32"/>
      <c r="CG247" s="32"/>
      <c r="CH247" s="32"/>
      <c r="CI247" s="32"/>
      <c r="CJ247" s="32"/>
      <c r="CK247" s="32"/>
      <c r="CL247" s="32"/>
      <c r="CM247" s="32"/>
      <c r="CN247" s="32"/>
      <c r="CO247" s="32"/>
      <c r="CP247" s="32"/>
      <c r="CQ247" s="32"/>
      <c r="CR247" s="32"/>
    </row>
    <row r="248" spans="1:96" s="31" customFormat="1" ht="30" customHeight="1">
      <c r="A248" s="58"/>
      <c r="B248" s="59"/>
      <c r="C248" s="60"/>
      <c r="D248" s="58"/>
      <c r="E248" s="61"/>
      <c r="F248" s="62"/>
      <c r="G248" s="58"/>
      <c r="H248" s="58"/>
      <c r="I248" s="58"/>
      <c r="J248" s="706"/>
      <c r="K248" s="63"/>
      <c r="L248" s="63"/>
      <c r="M248" s="64"/>
      <c r="N248" s="64"/>
      <c r="O248" s="65"/>
      <c r="P248" s="61"/>
      <c r="Q248" s="58"/>
      <c r="R248" s="61"/>
      <c r="S248" s="61"/>
      <c r="T248" s="361"/>
      <c r="U248" s="364"/>
      <c r="V248" s="66"/>
      <c r="W248" s="66"/>
      <c r="X248" s="364"/>
      <c r="Y248" s="67"/>
      <c r="AD248" s="68"/>
      <c r="AE248" s="69"/>
      <c r="AF248" s="70"/>
      <c r="AG248" s="68"/>
      <c r="AH248" s="70"/>
      <c r="AJ248" s="70"/>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57"/>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c r="CR248" s="32"/>
    </row>
    <row r="249" spans="1:96" s="31" customFormat="1" ht="30" customHeight="1">
      <c r="A249" s="58"/>
      <c r="B249" s="59"/>
      <c r="C249" s="60"/>
      <c r="D249" s="58"/>
      <c r="E249" s="61"/>
      <c r="F249" s="62"/>
      <c r="G249" s="58"/>
      <c r="H249" s="58"/>
      <c r="I249" s="58"/>
      <c r="J249" s="706"/>
      <c r="K249" s="63"/>
      <c r="L249" s="63"/>
      <c r="M249" s="64"/>
      <c r="N249" s="64"/>
      <c r="O249" s="65"/>
      <c r="P249" s="61"/>
      <c r="Q249" s="58"/>
      <c r="R249" s="61"/>
      <c r="S249" s="61"/>
      <c r="T249" s="361"/>
      <c r="U249" s="364"/>
      <c r="V249" s="66"/>
      <c r="W249" s="66"/>
      <c r="X249" s="364"/>
      <c r="Y249" s="67"/>
      <c r="AD249" s="68"/>
      <c r="AE249" s="69"/>
      <c r="AF249" s="70"/>
      <c r="AG249" s="68"/>
      <c r="AH249" s="70"/>
      <c r="AJ249" s="70"/>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57"/>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c r="CR249" s="32"/>
    </row>
    <row r="250" spans="1:96" s="31" customFormat="1" ht="30" customHeight="1">
      <c r="A250" s="58"/>
      <c r="B250" s="59"/>
      <c r="C250" s="60"/>
      <c r="D250" s="58"/>
      <c r="E250" s="61"/>
      <c r="F250" s="62"/>
      <c r="G250" s="58"/>
      <c r="H250" s="58"/>
      <c r="I250" s="58"/>
      <c r="J250" s="706"/>
      <c r="K250" s="63"/>
      <c r="L250" s="63"/>
      <c r="M250" s="64"/>
      <c r="N250" s="64"/>
      <c r="O250" s="65"/>
      <c r="P250" s="61"/>
      <c r="Q250" s="58"/>
      <c r="R250" s="61"/>
      <c r="S250" s="61"/>
      <c r="T250" s="361"/>
      <c r="U250" s="364"/>
      <c r="V250" s="66"/>
      <c r="W250" s="66"/>
      <c r="X250" s="364"/>
      <c r="Y250" s="67"/>
      <c r="AD250" s="68"/>
      <c r="AE250" s="69"/>
      <c r="AF250" s="70"/>
      <c r="AG250" s="68"/>
      <c r="AH250" s="70"/>
      <c r="AJ250" s="70"/>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57"/>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c r="CR250" s="32"/>
    </row>
    <row r="251" spans="1:96" s="31" customFormat="1" ht="30" customHeight="1">
      <c r="A251" s="58"/>
      <c r="B251" s="59"/>
      <c r="C251" s="60"/>
      <c r="D251" s="58"/>
      <c r="E251" s="61"/>
      <c r="F251" s="62"/>
      <c r="G251" s="58"/>
      <c r="H251" s="58"/>
      <c r="I251" s="58"/>
      <c r="J251" s="706"/>
      <c r="K251" s="63"/>
      <c r="L251" s="63"/>
      <c r="M251" s="64"/>
      <c r="N251" s="64"/>
      <c r="O251" s="65"/>
      <c r="P251" s="61"/>
      <c r="Q251" s="58"/>
      <c r="R251" s="61"/>
      <c r="S251" s="61"/>
      <c r="T251" s="361"/>
      <c r="U251" s="364"/>
      <c r="V251" s="66"/>
      <c r="W251" s="66"/>
      <c r="X251" s="364"/>
      <c r="Y251" s="67"/>
      <c r="AD251" s="68"/>
      <c r="AE251" s="69"/>
      <c r="AF251" s="70"/>
      <c r="AG251" s="68"/>
      <c r="AH251" s="70"/>
      <c r="AJ251" s="70"/>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57"/>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c r="CR251" s="32"/>
    </row>
    <row r="252" spans="1:96" s="31" customFormat="1" ht="30" customHeight="1">
      <c r="A252" s="58"/>
      <c r="B252" s="59"/>
      <c r="C252" s="60"/>
      <c r="D252" s="58"/>
      <c r="E252" s="61"/>
      <c r="F252" s="62"/>
      <c r="G252" s="58"/>
      <c r="H252" s="58"/>
      <c r="I252" s="58"/>
      <c r="J252" s="706"/>
      <c r="K252" s="63"/>
      <c r="L252" s="63"/>
      <c r="M252" s="64"/>
      <c r="N252" s="64"/>
      <c r="O252" s="65"/>
      <c r="P252" s="61"/>
      <c r="Q252" s="58"/>
      <c r="R252" s="61"/>
      <c r="S252" s="61"/>
      <c r="T252" s="361"/>
      <c r="U252" s="364"/>
      <c r="V252" s="66"/>
      <c r="W252" s="66"/>
      <c r="X252" s="364"/>
      <c r="Y252" s="67"/>
      <c r="AD252" s="68"/>
      <c r="AE252" s="69"/>
      <c r="AF252" s="70"/>
      <c r="AG252" s="68"/>
      <c r="AH252" s="70"/>
      <c r="AJ252" s="70"/>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57"/>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row>
    <row r="253" spans="1:96" s="31" customFormat="1" ht="30" customHeight="1">
      <c r="A253" s="58"/>
      <c r="B253" s="59"/>
      <c r="C253" s="60"/>
      <c r="D253" s="58"/>
      <c r="E253" s="61"/>
      <c r="F253" s="62"/>
      <c r="G253" s="58"/>
      <c r="H253" s="58"/>
      <c r="I253" s="58"/>
      <c r="J253" s="706"/>
      <c r="K253" s="63"/>
      <c r="L253" s="63"/>
      <c r="M253" s="64"/>
      <c r="N253" s="64"/>
      <c r="O253" s="65"/>
      <c r="P253" s="61"/>
      <c r="Q253" s="58"/>
      <c r="R253" s="61"/>
      <c r="S253" s="61"/>
      <c r="T253" s="361"/>
      <c r="U253" s="364"/>
      <c r="V253" s="66"/>
      <c r="W253" s="66"/>
      <c r="X253" s="364"/>
      <c r="Y253" s="67"/>
      <c r="AD253" s="68"/>
      <c r="AE253" s="69"/>
      <c r="AF253" s="70"/>
      <c r="AG253" s="68"/>
      <c r="AH253" s="70"/>
      <c r="AJ253" s="70"/>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57"/>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c r="CR253" s="32"/>
    </row>
    <row r="254" spans="1:96" s="31" customFormat="1" ht="30" customHeight="1">
      <c r="A254" s="58"/>
      <c r="B254" s="59"/>
      <c r="C254" s="60"/>
      <c r="D254" s="58"/>
      <c r="E254" s="61"/>
      <c r="F254" s="62"/>
      <c r="G254" s="58"/>
      <c r="H254" s="58"/>
      <c r="I254" s="58"/>
      <c r="J254" s="706"/>
      <c r="K254" s="63"/>
      <c r="L254" s="63"/>
      <c r="M254" s="64"/>
      <c r="N254" s="64"/>
      <c r="O254" s="65"/>
      <c r="P254" s="61"/>
      <c r="Q254" s="58"/>
      <c r="R254" s="61"/>
      <c r="S254" s="61"/>
      <c r="T254" s="361"/>
      <c r="U254" s="364"/>
      <c r="V254" s="66"/>
      <c r="W254" s="66"/>
      <c r="X254" s="364"/>
      <c r="Y254" s="67"/>
      <c r="AD254" s="68"/>
      <c r="AE254" s="69"/>
      <c r="AF254" s="70"/>
      <c r="AG254" s="68"/>
      <c r="AH254" s="70"/>
      <c r="AJ254" s="70"/>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57"/>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row>
    <row r="255" spans="1:96" s="31" customFormat="1" ht="30" customHeight="1">
      <c r="A255" s="58"/>
      <c r="B255" s="59"/>
      <c r="C255" s="60"/>
      <c r="D255" s="58"/>
      <c r="E255" s="61"/>
      <c r="F255" s="62"/>
      <c r="G255" s="58"/>
      <c r="H255" s="58"/>
      <c r="I255" s="58"/>
      <c r="J255" s="706"/>
      <c r="K255" s="63"/>
      <c r="L255" s="63"/>
      <c r="M255" s="64"/>
      <c r="N255" s="64"/>
      <c r="O255" s="65"/>
      <c r="P255" s="61"/>
      <c r="Q255" s="58"/>
      <c r="R255" s="61"/>
      <c r="S255" s="61"/>
      <c r="T255" s="361"/>
      <c r="U255" s="364"/>
      <c r="V255" s="66"/>
      <c r="W255" s="66"/>
      <c r="X255" s="364"/>
      <c r="Y255" s="67"/>
      <c r="AD255" s="68"/>
      <c r="AE255" s="69"/>
      <c r="AF255" s="70"/>
      <c r="AG255" s="68"/>
      <c r="AH255" s="70"/>
      <c r="AJ255" s="70"/>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c r="BI255" s="32"/>
      <c r="BJ255" s="32"/>
      <c r="BK255" s="32"/>
      <c r="BL255" s="32"/>
      <c r="BM255" s="32"/>
      <c r="BN255" s="32"/>
      <c r="BO255" s="57"/>
      <c r="BP255" s="32"/>
      <c r="BQ255" s="32"/>
      <c r="BR255" s="32"/>
      <c r="BS255" s="32"/>
      <c r="BT255" s="32"/>
      <c r="BU255" s="32"/>
      <c r="BV255" s="32"/>
      <c r="BW255" s="32"/>
      <c r="BX255" s="32"/>
      <c r="BY255" s="32"/>
      <c r="BZ255" s="32"/>
      <c r="CA255" s="32"/>
      <c r="CB255" s="32"/>
      <c r="CC255" s="32"/>
      <c r="CD255" s="32"/>
      <c r="CE255" s="32"/>
      <c r="CF255" s="32"/>
      <c r="CG255" s="32"/>
      <c r="CH255" s="32"/>
      <c r="CI255" s="32"/>
      <c r="CJ255" s="32"/>
      <c r="CK255" s="32"/>
      <c r="CL255" s="32"/>
      <c r="CM255" s="32"/>
      <c r="CN255" s="32"/>
      <c r="CO255" s="32"/>
      <c r="CP255" s="32"/>
      <c r="CQ255" s="32"/>
      <c r="CR255" s="32"/>
    </row>
    <row r="256" spans="1:96" s="31" customFormat="1" ht="30" customHeight="1">
      <c r="A256" s="58"/>
      <c r="B256" s="59"/>
      <c r="C256" s="60"/>
      <c r="D256" s="58"/>
      <c r="E256" s="61"/>
      <c r="F256" s="62"/>
      <c r="G256" s="58"/>
      <c r="H256" s="58"/>
      <c r="I256" s="58"/>
      <c r="J256" s="706"/>
      <c r="K256" s="63"/>
      <c r="L256" s="63"/>
      <c r="M256" s="64"/>
      <c r="N256" s="64"/>
      <c r="O256" s="65"/>
      <c r="P256" s="61"/>
      <c r="Q256" s="58"/>
      <c r="R256" s="61"/>
      <c r="S256" s="61"/>
      <c r="T256" s="361"/>
      <c r="U256" s="364"/>
      <c r="V256" s="66"/>
      <c r="W256" s="66"/>
      <c r="X256" s="364"/>
      <c r="Y256" s="67"/>
      <c r="AD256" s="68"/>
      <c r="AE256" s="69"/>
      <c r="AF256" s="70"/>
      <c r="AG256" s="68"/>
      <c r="AH256" s="70"/>
      <c r="AJ256" s="70"/>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57"/>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c r="CR256" s="32"/>
    </row>
    <row r="257" spans="1:96" s="31" customFormat="1" ht="30" customHeight="1">
      <c r="A257" s="58"/>
      <c r="B257" s="59"/>
      <c r="C257" s="60"/>
      <c r="D257" s="58"/>
      <c r="E257" s="61"/>
      <c r="F257" s="62"/>
      <c r="G257" s="58"/>
      <c r="H257" s="58"/>
      <c r="I257" s="58"/>
      <c r="J257" s="706"/>
      <c r="K257" s="63"/>
      <c r="L257" s="63"/>
      <c r="M257" s="64"/>
      <c r="N257" s="64"/>
      <c r="O257" s="65"/>
      <c r="P257" s="61"/>
      <c r="Q257" s="58"/>
      <c r="R257" s="61"/>
      <c r="S257" s="61"/>
      <c r="T257" s="361"/>
      <c r="U257" s="364"/>
      <c r="V257" s="66"/>
      <c r="W257" s="66"/>
      <c r="X257" s="364"/>
      <c r="Y257" s="67"/>
      <c r="AD257" s="68"/>
      <c r="AE257" s="69"/>
      <c r="AF257" s="70"/>
      <c r="AG257" s="68"/>
      <c r="AH257" s="70"/>
      <c r="AJ257" s="70"/>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57"/>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c r="CR257" s="32"/>
    </row>
    <row r="258" spans="1:96" s="31" customFormat="1" ht="30" customHeight="1">
      <c r="A258" s="58"/>
      <c r="B258" s="59"/>
      <c r="C258" s="60"/>
      <c r="D258" s="58"/>
      <c r="E258" s="61"/>
      <c r="F258" s="62"/>
      <c r="G258" s="58"/>
      <c r="H258" s="58"/>
      <c r="I258" s="58"/>
      <c r="J258" s="706"/>
      <c r="K258" s="63"/>
      <c r="L258" s="63"/>
      <c r="M258" s="64"/>
      <c r="N258" s="64"/>
      <c r="O258" s="65"/>
      <c r="P258" s="61"/>
      <c r="Q258" s="58"/>
      <c r="R258" s="61"/>
      <c r="S258" s="61"/>
      <c r="T258" s="361"/>
      <c r="U258" s="364"/>
      <c r="V258" s="66"/>
      <c r="W258" s="66"/>
      <c r="X258" s="364"/>
      <c r="Y258" s="67"/>
      <c r="AD258" s="68"/>
      <c r="AE258" s="69"/>
      <c r="AF258" s="70"/>
      <c r="AG258" s="68"/>
      <c r="AH258" s="70"/>
      <c r="AJ258" s="70"/>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57"/>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c r="CR258" s="32"/>
    </row>
    <row r="259" spans="1:96" s="31" customFormat="1" ht="30" customHeight="1">
      <c r="A259" s="58"/>
      <c r="B259" s="59"/>
      <c r="C259" s="60"/>
      <c r="D259" s="58"/>
      <c r="E259" s="61"/>
      <c r="F259" s="62"/>
      <c r="G259" s="58"/>
      <c r="H259" s="58"/>
      <c r="I259" s="58"/>
      <c r="J259" s="706"/>
      <c r="K259" s="63"/>
      <c r="L259" s="63"/>
      <c r="M259" s="64"/>
      <c r="N259" s="64"/>
      <c r="O259" s="65"/>
      <c r="P259" s="61"/>
      <c r="Q259" s="58"/>
      <c r="R259" s="61"/>
      <c r="S259" s="61"/>
      <c r="T259" s="361"/>
      <c r="U259" s="364"/>
      <c r="V259" s="66"/>
      <c r="W259" s="66"/>
      <c r="X259" s="364"/>
      <c r="Y259" s="67"/>
      <c r="AD259" s="68"/>
      <c r="AE259" s="69"/>
      <c r="AF259" s="70"/>
      <c r="AG259" s="68"/>
      <c r="AH259" s="70"/>
      <c r="AJ259" s="70"/>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57"/>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c r="CR259" s="32"/>
    </row>
    <row r="260" spans="1:96" s="31" customFormat="1" ht="30" customHeight="1">
      <c r="A260" s="58"/>
      <c r="B260" s="59"/>
      <c r="C260" s="60"/>
      <c r="D260" s="58"/>
      <c r="E260" s="61"/>
      <c r="F260" s="62"/>
      <c r="G260" s="58"/>
      <c r="H260" s="58"/>
      <c r="I260" s="58"/>
      <c r="J260" s="706"/>
      <c r="K260" s="63"/>
      <c r="L260" s="63"/>
      <c r="M260" s="64"/>
      <c r="N260" s="64"/>
      <c r="O260" s="65"/>
      <c r="P260" s="61"/>
      <c r="Q260" s="58"/>
      <c r="R260" s="61"/>
      <c r="S260" s="61"/>
      <c r="T260" s="361"/>
      <c r="U260" s="364"/>
      <c r="V260" s="66"/>
      <c r="W260" s="66"/>
      <c r="X260" s="364"/>
      <c r="Y260" s="67"/>
      <c r="AD260" s="68"/>
      <c r="AE260" s="69"/>
      <c r="AF260" s="70"/>
      <c r="AG260" s="68"/>
      <c r="AH260" s="70"/>
      <c r="AJ260" s="70"/>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57"/>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c r="CR260" s="32"/>
    </row>
    <row r="261" spans="1:96" s="31" customFormat="1" ht="30" customHeight="1">
      <c r="A261" s="58"/>
      <c r="B261" s="59"/>
      <c r="C261" s="60"/>
      <c r="D261" s="58"/>
      <c r="E261" s="61"/>
      <c r="F261" s="62"/>
      <c r="G261" s="58"/>
      <c r="H261" s="58"/>
      <c r="I261" s="58"/>
      <c r="J261" s="706"/>
      <c r="K261" s="63"/>
      <c r="L261" s="63"/>
      <c r="M261" s="64"/>
      <c r="N261" s="64"/>
      <c r="O261" s="65"/>
      <c r="P261" s="61"/>
      <c r="Q261" s="58"/>
      <c r="R261" s="61"/>
      <c r="S261" s="61"/>
      <c r="T261" s="361"/>
      <c r="U261" s="364"/>
      <c r="V261" s="66"/>
      <c r="W261" s="66"/>
      <c r="X261" s="364"/>
      <c r="Y261" s="67"/>
      <c r="AD261" s="68"/>
      <c r="AE261" s="69"/>
      <c r="AF261" s="70"/>
      <c r="AG261" s="68"/>
      <c r="AH261" s="70"/>
      <c r="AJ261" s="70"/>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57"/>
      <c r="BP261" s="32"/>
      <c r="BQ261" s="32"/>
      <c r="BR261" s="32"/>
      <c r="BS261" s="32"/>
      <c r="BT261" s="32"/>
      <c r="BU261" s="32"/>
      <c r="BV261" s="32"/>
      <c r="BW261" s="32"/>
      <c r="BX261" s="32"/>
      <c r="BY261" s="32"/>
      <c r="BZ261" s="32"/>
      <c r="CA261" s="32"/>
      <c r="CB261" s="32"/>
      <c r="CC261" s="32"/>
      <c r="CD261" s="32"/>
      <c r="CE261" s="32"/>
      <c r="CF261" s="32"/>
      <c r="CG261" s="32"/>
      <c r="CH261" s="32"/>
      <c r="CI261" s="32"/>
      <c r="CJ261" s="32"/>
      <c r="CK261" s="32"/>
      <c r="CL261" s="32"/>
      <c r="CM261" s="32"/>
      <c r="CN261" s="32"/>
      <c r="CO261" s="32"/>
      <c r="CP261" s="32"/>
      <c r="CQ261" s="32"/>
      <c r="CR261" s="32"/>
    </row>
    <row r="262" spans="1:96" s="31" customFormat="1" ht="30" customHeight="1">
      <c r="A262" s="58"/>
      <c r="B262" s="59"/>
      <c r="C262" s="60"/>
      <c r="D262" s="58"/>
      <c r="E262" s="61"/>
      <c r="F262" s="62"/>
      <c r="G262" s="58"/>
      <c r="H262" s="58"/>
      <c r="I262" s="58"/>
      <c r="J262" s="706"/>
      <c r="K262" s="63"/>
      <c r="L262" s="63"/>
      <c r="M262" s="64"/>
      <c r="N262" s="64"/>
      <c r="O262" s="65"/>
      <c r="P262" s="61"/>
      <c r="Q262" s="58"/>
      <c r="R262" s="61"/>
      <c r="S262" s="61"/>
      <c r="T262" s="361"/>
      <c r="U262" s="364"/>
      <c r="V262" s="66"/>
      <c r="W262" s="66"/>
      <c r="X262" s="364"/>
      <c r="Y262" s="67"/>
      <c r="AD262" s="68"/>
      <c r="AE262" s="69"/>
      <c r="AF262" s="70"/>
      <c r="AG262" s="68"/>
      <c r="AH262" s="70"/>
      <c r="AJ262" s="70"/>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57"/>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c r="CR262" s="32"/>
    </row>
    <row r="263" spans="1:96" s="31" customFormat="1" ht="30" customHeight="1">
      <c r="A263" s="58"/>
      <c r="B263" s="59"/>
      <c r="C263" s="60"/>
      <c r="D263" s="58"/>
      <c r="E263" s="61"/>
      <c r="F263" s="62"/>
      <c r="G263" s="58"/>
      <c r="H263" s="58"/>
      <c r="I263" s="58"/>
      <c r="J263" s="706"/>
      <c r="K263" s="63"/>
      <c r="L263" s="63"/>
      <c r="M263" s="64"/>
      <c r="N263" s="64"/>
      <c r="O263" s="65"/>
      <c r="P263" s="61"/>
      <c r="Q263" s="58"/>
      <c r="R263" s="61"/>
      <c r="S263" s="61"/>
      <c r="T263" s="361"/>
      <c r="U263" s="364"/>
      <c r="V263" s="66"/>
      <c r="W263" s="66"/>
      <c r="X263" s="364"/>
      <c r="Y263" s="67"/>
      <c r="AD263" s="68"/>
      <c r="AE263" s="69"/>
      <c r="AF263" s="70"/>
      <c r="AG263" s="68"/>
      <c r="AH263" s="70"/>
      <c r="AJ263" s="70"/>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57"/>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c r="CR263" s="32"/>
    </row>
    <row r="264" spans="1:96" s="31" customFormat="1" ht="30" customHeight="1">
      <c r="A264" s="58"/>
      <c r="B264" s="59"/>
      <c r="C264" s="60"/>
      <c r="D264" s="58"/>
      <c r="E264" s="61"/>
      <c r="F264" s="62"/>
      <c r="G264" s="58"/>
      <c r="H264" s="58"/>
      <c r="I264" s="58"/>
      <c r="J264" s="706"/>
      <c r="K264" s="63"/>
      <c r="L264" s="63"/>
      <c r="M264" s="64"/>
      <c r="N264" s="64"/>
      <c r="O264" s="65"/>
      <c r="P264" s="61"/>
      <c r="Q264" s="58"/>
      <c r="R264" s="61"/>
      <c r="S264" s="61"/>
      <c r="T264" s="361"/>
      <c r="U264" s="364"/>
      <c r="V264" s="66"/>
      <c r="W264" s="66"/>
      <c r="X264" s="364"/>
      <c r="Y264" s="67"/>
      <c r="AD264" s="68"/>
      <c r="AE264" s="69"/>
      <c r="AF264" s="70"/>
      <c r="AG264" s="68"/>
      <c r="AH264" s="70"/>
      <c r="AJ264" s="70"/>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57"/>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c r="CR264" s="32"/>
    </row>
    <row r="265" spans="1:96" s="31" customFormat="1" ht="30" customHeight="1">
      <c r="A265" s="58"/>
      <c r="B265" s="59"/>
      <c r="C265" s="60"/>
      <c r="D265" s="58"/>
      <c r="E265" s="61"/>
      <c r="F265" s="62"/>
      <c r="G265" s="58"/>
      <c r="H265" s="58"/>
      <c r="I265" s="58"/>
      <c r="J265" s="706"/>
      <c r="K265" s="63"/>
      <c r="L265" s="63"/>
      <c r="M265" s="64"/>
      <c r="N265" s="64"/>
      <c r="O265" s="65"/>
      <c r="P265" s="61"/>
      <c r="Q265" s="58"/>
      <c r="R265" s="61"/>
      <c r="S265" s="61"/>
      <c r="T265" s="361"/>
      <c r="U265" s="364"/>
      <c r="V265" s="66"/>
      <c r="W265" s="66"/>
      <c r="X265" s="364"/>
      <c r="Y265" s="67"/>
      <c r="AD265" s="68"/>
      <c r="AE265" s="69"/>
      <c r="AF265" s="70"/>
      <c r="AG265" s="68"/>
      <c r="AH265" s="70"/>
      <c r="AJ265" s="70"/>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57"/>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c r="CR265" s="32"/>
    </row>
    <row r="266" spans="1:96" s="31" customFormat="1" ht="30" customHeight="1">
      <c r="A266" s="58"/>
      <c r="B266" s="59"/>
      <c r="C266" s="60"/>
      <c r="D266" s="58"/>
      <c r="E266" s="61"/>
      <c r="F266" s="62"/>
      <c r="G266" s="58"/>
      <c r="H266" s="58"/>
      <c r="I266" s="58"/>
      <c r="J266" s="706"/>
      <c r="K266" s="63"/>
      <c r="L266" s="63"/>
      <c r="M266" s="64"/>
      <c r="N266" s="64"/>
      <c r="O266" s="65"/>
      <c r="P266" s="61"/>
      <c r="Q266" s="58"/>
      <c r="R266" s="61"/>
      <c r="S266" s="61"/>
      <c r="T266" s="361"/>
      <c r="U266" s="364"/>
      <c r="V266" s="66"/>
      <c r="W266" s="66"/>
      <c r="X266" s="364"/>
      <c r="Y266" s="67"/>
      <c r="AD266" s="68"/>
      <c r="AE266" s="69"/>
      <c r="AF266" s="70"/>
      <c r="AG266" s="68"/>
      <c r="AH266" s="70"/>
      <c r="AJ266" s="70"/>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57"/>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c r="CR266" s="32"/>
    </row>
    <row r="267" spans="1:96" s="31" customFormat="1" ht="30" customHeight="1">
      <c r="A267" s="58"/>
      <c r="B267" s="59"/>
      <c r="C267" s="60"/>
      <c r="D267" s="58"/>
      <c r="E267" s="61"/>
      <c r="F267" s="62"/>
      <c r="G267" s="58"/>
      <c r="H267" s="58"/>
      <c r="I267" s="58"/>
      <c r="J267" s="706"/>
      <c r="K267" s="63"/>
      <c r="L267" s="63"/>
      <c r="M267" s="64"/>
      <c r="N267" s="64"/>
      <c r="O267" s="65"/>
      <c r="P267" s="61"/>
      <c r="Q267" s="58"/>
      <c r="R267" s="61"/>
      <c r="S267" s="61"/>
      <c r="T267" s="361"/>
      <c r="U267" s="364"/>
      <c r="V267" s="66"/>
      <c r="W267" s="66"/>
      <c r="X267" s="364"/>
      <c r="Y267" s="67"/>
      <c r="AD267" s="68"/>
      <c r="AE267" s="69"/>
      <c r="AF267" s="70"/>
      <c r="AG267" s="68"/>
      <c r="AH267" s="70"/>
      <c r="AJ267" s="70"/>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57"/>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c r="CN267" s="32"/>
      <c r="CO267" s="32"/>
      <c r="CP267" s="32"/>
      <c r="CQ267" s="32"/>
      <c r="CR267" s="32"/>
    </row>
    <row r="268" spans="1:96" s="31" customFormat="1" ht="30" customHeight="1">
      <c r="A268" s="58"/>
      <c r="B268" s="59"/>
      <c r="C268" s="60"/>
      <c r="D268" s="58"/>
      <c r="E268" s="61"/>
      <c r="F268" s="62"/>
      <c r="G268" s="58"/>
      <c r="H268" s="58"/>
      <c r="I268" s="58"/>
      <c r="J268" s="706"/>
      <c r="K268" s="63"/>
      <c r="L268" s="63"/>
      <c r="M268" s="64"/>
      <c r="N268" s="64"/>
      <c r="O268" s="65"/>
      <c r="P268" s="61"/>
      <c r="Q268" s="58"/>
      <c r="R268" s="61"/>
      <c r="S268" s="61"/>
      <c r="T268" s="361"/>
      <c r="U268" s="364"/>
      <c r="V268" s="66"/>
      <c r="W268" s="66"/>
      <c r="X268" s="364"/>
      <c r="Y268" s="67"/>
      <c r="AD268" s="68"/>
      <c r="AE268" s="69"/>
      <c r="AF268" s="70"/>
      <c r="AG268" s="68"/>
      <c r="AH268" s="70"/>
      <c r="AJ268" s="70"/>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57"/>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c r="CR268" s="32"/>
    </row>
    <row r="269" spans="1:96" s="31" customFormat="1" ht="30" customHeight="1">
      <c r="A269" s="58"/>
      <c r="B269" s="59"/>
      <c r="C269" s="60"/>
      <c r="D269" s="58"/>
      <c r="E269" s="61"/>
      <c r="F269" s="62"/>
      <c r="G269" s="58"/>
      <c r="H269" s="58"/>
      <c r="I269" s="58"/>
      <c r="J269" s="706"/>
      <c r="K269" s="63"/>
      <c r="L269" s="63"/>
      <c r="M269" s="64"/>
      <c r="N269" s="64"/>
      <c r="O269" s="65"/>
      <c r="P269" s="61"/>
      <c r="Q269" s="58"/>
      <c r="R269" s="61"/>
      <c r="S269" s="61"/>
      <c r="T269" s="361"/>
      <c r="U269" s="364"/>
      <c r="V269" s="66"/>
      <c r="W269" s="66"/>
      <c r="X269" s="364"/>
      <c r="Y269" s="67"/>
      <c r="AD269" s="68"/>
      <c r="AE269" s="69"/>
      <c r="AF269" s="70"/>
      <c r="AG269" s="68"/>
      <c r="AH269" s="70"/>
      <c r="AJ269" s="70"/>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57"/>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c r="CN269" s="32"/>
      <c r="CO269" s="32"/>
      <c r="CP269" s="32"/>
      <c r="CQ269" s="32"/>
      <c r="CR269" s="32"/>
    </row>
    <row r="270" spans="1:96" s="31" customFormat="1" ht="30" customHeight="1">
      <c r="A270" s="58"/>
      <c r="B270" s="59"/>
      <c r="C270" s="60"/>
      <c r="D270" s="58"/>
      <c r="E270" s="61"/>
      <c r="F270" s="62"/>
      <c r="G270" s="58"/>
      <c r="H270" s="58"/>
      <c r="I270" s="58"/>
      <c r="J270" s="706"/>
      <c r="K270" s="63"/>
      <c r="L270" s="63"/>
      <c r="M270" s="64"/>
      <c r="N270" s="64"/>
      <c r="O270" s="65"/>
      <c r="P270" s="61"/>
      <c r="Q270" s="58"/>
      <c r="R270" s="61"/>
      <c r="S270" s="61"/>
      <c r="T270" s="361"/>
      <c r="U270" s="364"/>
      <c r="V270" s="66"/>
      <c r="W270" s="66"/>
      <c r="X270" s="364"/>
      <c r="Y270" s="67"/>
      <c r="AD270" s="68"/>
      <c r="AE270" s="69"/>
      <c r="AF270" s="70"/>
      <c r="AG270" s="68"/>
      <c r="AH270" s="70"/>
      <c r="AJ270" s="70"/>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57"/>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c r="CR270" s="32"/>
    </row>
    <row r="271" spans="1:96" s="31" customFormat="1" ht="30" customHeight="1">
      <c r="A271" s="58"/>
      <c r="B271" s="59"/>
      <c r="C271" s="60"/>
      <c r="D271" s="58"/>
      <c r="E271" s="61"/>
      <c r="F271" s="62"/>
      <c r="G271" s="58"/>
      <c r="H271" s="58"/>
      <c r="I271" s="58"/>
      <c r="J271" s="706"/>
      <c r="K271" s="63"/>
      <c r="L271" s="63"/>
      <c r="M271" s="64"/>
      <c r="N271" s="64"/>
      <c r="O271" s="65"/>
      <c r="P271" s="61"/>
      <c r="Q271" s="58"/>
      <c r="R271" s="61"/>
      <c r="S271" s="61"/>
      <c r="T271" s="361"/>
      <c r="U271" s="364"/>
      <c r="V271" s="66"/>
      <c r="W271" s="66"/>
      <c r="X271" s="364"/>
      <c r="Y271" s="67"/>
      <c r="AD271" s="68"/>
      <c r="AE271" s="69"/>
      <c r="AF271" s="70"/>
      <c r="AG271" s="68"/>
      <c r="AH271" s="70"/>
      <c r="AJ271" s="70"/>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57"/>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c r="CN271" s="32"/>
      <c r="CO271" s="32"/>
      <c r="CP271" s="32"/>
      <c r="CQ271" s="32"/>
      <c r="CR271" s="32"/>
    </row>
    <row r="272" spans="1:96" s="31" customFormat="1" ht="30" customHeight="1">
      <c r="A272" s="58"/>
      <c r="B272" s="59"/>
      <c r="C272" s="60"/>
      <c r="D272" s="58"/>
      <c r="E272" s="61"/>
      <c r="F272" s="62"/>
      <c r="G272" s="58"/>
      <c r="H272" s="58"/>
      <c r="I272" s="58"/>
      <c r="J272" s="706"/>
      <c r="K272" s="63"/>
      <c r="L272" s="63"/>
      <c r="M272" s="64"/>
      <c r="N272" s="64"/>
      <c r="O272" s="65"/>
      <c r="P272" s="61"/>
      <c r="Q272" s="58"/>
      <c r="R272" s="61"/>
      <c r="S272" s="61"/>
      <c r="T272" s="361"/>
      <c r="U272" s="364"/>
      <c r="V272" s="66"/>
      <c r="W272" s="66"/>
      <c r="X272" s="364"/>
      <c r="Y272" s="67"/>
      <c r="AD272" s="68"/>
      <c r="AE272" s="69"/>
      <c r="AF272" s="70"/>
      <c r="AG272" s="68"/>
      <c r="AH272" s="70"/>
      <c r="AJ272" s="70"/>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57"/>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c r="CN272" s="32"/>
      <c r="CO272" s="32"/>
      <c r="CP272" s="32"/>
      <c r="CQ272" s="32"/>
      <c r="CR272" s="32"/>
    </row>
    <row r="273" spans="1:96" s="31" customFormat="1" ht="30" customHeight="1">
      <c r="A273" s="58"/>
      <c r="B273" s="59"/>
      <c r="C273" s="60"/>
      <c r="D273" s="58"/>
      <c r="E273" s="61"/>
      <c r="F273" s="62"/>
      <c r="G273" s="58"/>
      <c r="H273" s="58"/>
      <c r="I273" s="58"/>
      <c r="J273" s="706"/>
      <c r="K273" s="63"/>
      <c r="L273" s="63"/>
      <c r="M273" s="64"/>
      <c r="N273" s="64"/>
      <c r="O273" s="65"/>
      <c r="P273" s="61"/>
      <c r="Q273" s="58"/>
      <c r="R273" s="61"/>
      <c r="S273" s="61"/>
      <c r="T273" s="361"/>
      <c r="U273" s="364"/>
      <c r="V273" s="66"/>
      <c r="W273" s="66"/>
      <c r="X273" s="364"/>
      <c r="Y273" s="67"/>
      <c r="AD273" s="68"/>
      <c r="AE273" s="69"/>
      <c r="AF273" s="70"/>
      <c r="AG273" s="68"/>
      <c r="AH273" s="70"/>
      <c r="AJ273" s="70"/>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57"/>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c r="CR273" s="32"/>
    </row>
    <row r="274" spans="1:96" s="31" customFormat="1" ht="30" customHeight="1">
      <c r="A274" s="58"/>
      <c r="B274" s="59"/>
      <c r="C274" s="60"/>
      <c r="D274" s="58"/>
      <c r="E274" s="61"/>
      <c r="F274" s="62"/>
      <c r="G274" s="58"/>
      <c r="H274" s="58"/>
      <c r="I274" s="58"/>
      <c r="J274" s="706"/>
      <c r="K274" s="63"/>
      <c r="L274" s="63"/>
      <c r="M274" s="64"/>
      <c r="N274" s="64"/>
      <c r="O274" s="65"/>
      <c r="P274" s="61"/>
      <c r="Q274" s="58"/>
      <c r="R274" s="61"/>
      <c r="S274" s="61"/>
      <c r="T274" s="361"/>
      <c r="U274" s="364"/>
      <c r="V274" s="66"/>
      <c r="W274" s="66"/>
      <c r="X274" s="364"/>
      <c r="Y274" s="67"/>
      <c r="AD274" s="68"/>
      <c r="AE274" s="69"/>
      <c r="AF274" s="70"/>
      <c r="AG274" s="68"/>
      <c r="AH274" s="70"/>
      <c r="AJ274" s="70"/>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57"/>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c r="CR274" s="32"/>
    </row>
    <row r="275" spans="1:96" s="31" customFormat="1" ht="30" customHeight="1">
      <c r="A275" s="58"/>
      <c r="B275" s="59"/>
      <c r="C275" s="60"/>
      <c r="D275" s="58"/>
      <c r="E275" s="61"/>
      <c r="F275" s="62"/>
      <c r="G275" s="58"/>
      <c r="H275" s="58"/>
      <c r="I275" s="58"/>
      <c r="J275" s="706"/>
      <c r="K275" s="63"/>
      <c r="L275" s="63"/>
      <c r="M275" s="64"/>
      <c r="N275" s="64"/>
      <c r="O275" s="65"/>
      <c r="P275" s="61"/>
      <c r="Q275" s="58"/>
      <c r="R275" s="61"/>
      <c r="S275" s="61"/>
      <c r="T275" s="361"/>
      <c r="U275" s="364"/>
      <c r="V275" s="66"/>
      <c r="W275" s="66"/>
      <c r="X275" s="364"/>
      <c r="Y275" s="67"/>
      <c r="AD275" s="68"/>
      <c r="AE275" s="69"/>
      <c r="AF275" s="70"/>
      <c r="AG275" s="68"/>
      <c r="AH275" s="70"/>
      <c r="AJ275" s="70"/>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57"/>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c r="CN275" s="32"/>
      <c r="CO275" s="32"/>
      <c r="CP275" s="32"/>
      <c r="CQ275" s="32"/>
      <c r="CR275" s="32"/>
    </row>
    <row r="276" spans="1:96" s="31" customFormat="1" ht="30" customHeight="1">
      <c r="A276" s="58"/>
      <c r="B276" s="59"/>
      <c r="C276" s="60"/>
      <c r="D276" s="58"/>
      <c r="E276" s="61"/>
      <c r="F276" s="62"/>
      <c r="G276" s="58"/>
      <c r="H276" s="58"/>
      <c r="I276" s="58"/>
      <c r="J276" s="706"/>
      <c r="K276" s="63"/>
      <c r="L276" s="63"/>
      <c r="M276" s="64"/>
      <c r="N276" s="64"/>
      <c r="O276" s="65"/>
      <c r="P276" s="61"/>
      <c r="Q276" s="58"/>
      <c r="R276" s="61"/>
      <c r="S276" s="61"/>
      <c r="T276" s="361"/>
      <c r="U276" s="364"/>
      <c r="V276" s="66"/>
      <c r="W276" s="66"/>
      <c r="X276" s="364"/>
      <c r="Y276" s="67"/>
      <c r="AD276" s="68"/>
      <c r="AE276" s="69"/>
      <c r="AF276" s="70"/>
      <c r="AG276" s="68"/>
      <c r="AH276" s="70"/>
      <c r="AJ276" s="70"/>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57"/>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c r="CN276" s="32"/>
      <c r="CO276" s="32"/>
      <c r="CP276" s="32"/>
      <c r="CQ276" s="32"/>
      <c r="CR276" s="32"/>
    </row>
    <row r="277" spans="1:96" s="31" customFormat="1" ht="30" customHeight="1">
      <c r="A277" s="58"/>
      <c r="B277" s="59"/>
      <c r="C277" s="60"/>
      <c r="D277" s="58"/>
      <c r="E277" s="61"/>
      <c r="F277" s="62"/>
      <c r="G277" s="58"/>
      <c r="H277" s="58"/>
      <c r="I277" s="58"/>
      <c r="J277" s="706"/>
      <c r="K277" s="63"/>
      <c r="L277" s="63"/>
      <c r="M277" s="64"/>
      <c r="N277" s="64"/>
      <c r="O277" s="65"/>
      <c r="P277" s="61"/>
      <c r="Q277" s="58"/>
      <c r="R277" s="61"/>
      <c r="S277" s="61"/>
      <c r="T277" s="361"/>
      <c r="U277" s="364"/>
      <c r="V277" s="66"/>
      <c r="W277" s="66"/>
      <c r="X277" s="364"/>
      <c r="Y277" s="67"/>
      <c r="AD277" s="68"/>
      <c r="AE277" s="69"/>
      <c r="AF277" s="70"/>
      <c r="AG277" s="68"/>
      <c r="AH277" s="70"/>
      <c r="AJ277" s="70"/>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57"/>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c r="CN277" s="32"/>
      <c r="CO277" s="32"/>
      <c r="CP277" s="32"/>
      <c r="CQ277" s="32"/>
      <c r="CR277" s="32"/>
    </row>
    <row r="278" spans="1:96" s="31" customFormat="1" ht="30" customHeight="1">
      <c r="A278" s="58"/>
      <c r="B278" s="59"/>
      <c r="C278" s="60"/>
      <c r="D278" s="58"/>
      <c r="E278" s="61"/>
      <c r="F278" s="62"/>
      <c r="G278" s="58"/>
      <c r="H278" s="58"/>
      <c r="I278" s="58"/>
      <c r="J278" s="706"/>
      <c r="K278" s="63"/>
      <c r="L278" s="63"/>
      <c r="M278" s="64"/>
      <c r="N278" s="64"/>
      <c r="O278" s="65"/>
      <c r="P278" s="61"/>
      <c r="Q278" s="58"/>
      <c r="R278" s="61"/>
      <c r="S278" s="61"/>
      <c r="T278" s="361"/>
      <c r="U278" s="364"/>
      <c r="V278" s="66"/>
      <c r="W278" s="66"/>
      <c r="X278" s="364"/>
      <c r="Y278" s="67"/>
      <c r="AD278" s="68"/>
      <c r="AE278" s="69"/>
      <c r="AF278" s="70"/>
      <c r="AG278" s="68"/>
      <c r="AH278" s="70"/>
      <c r="AJ278" s="70"/>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57"/>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row>
    <row r="279" spans="1:96" s="31" customFormat="1" ht="30" customHeight="1">
      <c r="A279" s="58"/>
      <c r="B279" s="59"/>
      <c r="C279" s="60"/>
      <c r="D279" s="58"/>
      <c r="E279" s="61"/>
      <c r="F279" s="62"/>
      <c r="G279" s="58"/>
      <c r="H279" s="58"/>
      <c r="I279" s="58"/>
      <c r="J279" s="706"/>
      <c r="K279" s="63"/>
      <c r="L279" s="63"/>
      <c r="M279" s="64"/>
      <c r="N279" s="64"/>
      <c r="O279" s="65"/>
      <c r="P279" s="61"/>
      <c r="Q279" s="58"/>
      <c r="R279" s="61"/>
      <c r="S279" s="61"/>
      <c r="T279" s="361"/>
      <c r="U279" s="364"/>
      <c r="V279" s="66"/>
      <c r="W279" s="66"/>
      <c r="X279" s="364"/>
      <c r="Y279" s="67"/>
      <c r="AD279" s="68"/>
      <c r="AE279" s="69"/>
      <c r="AF279" s="70"/>
      <c r="AG279" s="68"/>
      <c r="AH279" s="70"/>
      <c r="AJ279" s="70"/>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57"/>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c r="CR279" s="32"/>
    </row>
    <row r="280" spans="1:96" s="31" customFormat="1" ht="30" customHeight="1">
      <c r="A280" s="58"/>
      <c r="B280" s="59"/>
      <c r="C280" s="60"/>
      <c r="D280" s="58"/>
      <c r="E280" s="61"/>
      <c r="F280" s="62"/>
      <c r="G280" s="58"/>
      <c r="H280" s="58"/>
      <c r="I280" s="58"/>
      <c r="J280" s="706"/>
      <c r="K280" s="63"/>
      <c r="L280" s="63"/>
      <c r="M280" s="64"/>
      <c r="N280" s="64"/>
      <c r="O280" s="65"/>
      <c r="P280" s="61"/>
      <c r="Q280" s="58"/>
      <c r="R280" s="61"/>
      <c r="S280" s="61"/>
      <c r="T280" s="361"/>
      <c r="U280" s="364"/>
      <c r="V280" s="66"/>
      <c r="W280" s="66"/>
      <c r="X280" s="364"/>
      <c r="Y280" s="67"/>
      <c r="AD280" s="68"/>
      <c r="AE280" s="69"/>
      <c r="AF280" s="70"/>
      <c r="AG280" s="68"/>
      <c r="AH280" s="70"/>
      <c r="AJ280" s="70"/>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57"/>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row>
    <row r="281" spans="1:96" s="31" customFormat="1" ht="30" customHeight="1">
      <c r="A281" s="58"/>
      <c r="B281" s="59"/>
      <c r="C281" s="60"/>
      <c r="D281" s="58"/>
      <c r="E281" s="61"/>
      <c r="F281" s="62"/>
      <c r="G281" s="58"/>
      <c r="H281" s="58"/>
      <c r="I281" s="58"/>
      <c r="J281" s="706"/>
      <c r="K281" s="63"/>
      <c r="L281" s="63"/>
      <c r="M281" s="64"/>
      <c r="N281" s="64"/>
      <c r="O281" s="65"/>
      <c r="P281" s="61"/>
      <c r="Q281" s="58"/>
      <c r="R281" s="61"/>
      <c r="S281" s="61"/>
      <c r="T281" s="361"/>
      <c r="U281" s="364"/>
      <c r="V281" s="66"/>
      <c r="W281" s="66"/>
      <c r="X281" s="364"/>
      <c r="Y281" s="67"/>
      <c r="AD281" s="68"/>
      <c r="AE281" s="69"/>
      <c r="AF281" s="70"/>
      <c r="AG281" s="68"/>
      <c r="AH281" s="70"/>
      <c r="AJ281" s="70"/>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57"/>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c r="CN281" s="32"/>
      <c r="CO281" s="32"/>
      <c r="CP281" s="32"/>
      <c r="CQ281" s="32"/>
      <c r="CR281" s="32"/>
    </row>
    <row r="282" spans="1:96" s="31" customFormat="1" ht="30" customHeight="1">
      <c r="A282" s="58"/>
      <c r="B282" s="59"/>
      <c r="C282" s="60"/>
      <c r="D282" s="58"/>
      <c r="E282" s="61"/>
      <c r="F282" s="62"/>
      <c r="G282" s="58"/>
      <c r="H282" s="58"/>
      <c r="I282" s="58"/>
      <c r="J282" s="706"/>
      <c r="K282" s="63"/>
      <c r="L282" s="63"/>
      <c r="M282" s="64"/>
      <c r="N282" s="64"/>
      <c r="O282" s="65"/>
      <c r="P282" s="61"/>
      <c r="Q282" s="58"/>
      <c r="R282" s="61"/>
      <c r="S282" s="61"/>
      <c r="T282" s="361"/>
      <c r="U282" s="364"/>
      <c r="V282" s="66"/>
      <c r="W282" s="66"/>
      <c r="X282" s="364"/>
      <c r="Y282" s="67"/>
      <c r="AD282" s="68"/>
      <c r="AE282" s="69"/>
      <c r="AF282" s="70"/>
      <c r="AG282" s="68"/>
      <c r="AH282" s="70"/>
      <c r="AJ282" s="70"/>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57"/>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row>
    <row r="283" spans="1:96" s="31" customFormat="1" ht="30" customHeight="1">
      <c r="A283" s="58"/>
      <c r="B283" s="59"/>
      <c r="C283" s="60"/>
      <c r="D283" s="58"/>
      <c r="E283" s="61"/>
      <c r="F283" s="62"/>
      <c r="G283" s="58"/>
      <c r="H283" s="58"/>
      <c r="I283" s="58"/>
      <c r="J283" s="706"/>
      <c r="K283" s="63"/>
      <c r="L283" s="63"/>
      <c r="M283" s="64"/>
      <c r="N283" s="64"/>
      <c r="O283" s="65"/>
      <c r="P283" s="61"/>
      <c r="Q283" s="58"/>
      <c r="R283" s="61"/>
      <c r="S283" s="61"/>
      <c r="T283" s="361"/>
      <c r="U283" s="364"/>
      <c r="V283" s="66"/>
      <c r="W283" s="66"/>
      <c r="X283" s="364"/>
      <c r="Y283" s="67"/>
      <c r="AD283" s="68"/>
      <c r="AE283" s="69"/>
      <c r="AF283" s="70"/>
      <c r="AG283" s="68"/>
      <c r="AH283" s="70"/>
      <c r="AJ283" s="70"/>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57"/>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c r="CR283" s="32"/>
    </row>
    <row r="284" spans="1:96" s="31" customFormat="1" ht="30" customHeight="1">
      <c r="A284" s="58"/>
      <c r="B284" s="59"/>
      <c r="C284" s="60"/>
      <c r="D284" s="58"/>
      <c r="E284" s="61"/>
      <c r="F284" s="62"/>
      <c r="G284" s="58"/>
      <c r="H284" s="58"/>
      <c r="I284" s="58"/>
      <c r="J284" s="706"/>
      <c r="K284" s="63"/>
      <c r="L284" s="63"/>
      <c r="M284" s="64"/>
      <c r="N284" s="64"/>
      <c r="O284" s="65"/>
      <c r="P284" s="61"/>
      <c r="Q284" s="58"/>
      <c r="R284" s="61"/>
      <c r="S284" s="61"/>
      <c r="T284" s="361"/>
      <c r="U284" s="364"/>
      <c r="V284" s="66"/>
      <c r="W284" s="66"/>
      <c r="X284" s="364"/>
      <c r="Y284" s="67"/>
      <c r="AD284" s="68"/>
      <c r="AE284" s="69"/>
      <c r="AF284" s="70"/>
      <c r="AG284" s="68"/>
      <c r="AH284" s="70"/>
      <c r="AJ284" s="70"/>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57"/>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c r="CR284" s="32"/>
    </row>
    <row r="285" spans="1:96" s="31" customFormat="1" ht="30" customHeight="1">
      <c r="A285" s="58"/>
      <c r="B285" s="59"/>
      <c r="C285" s="60"/>
      <c r="D285" s="58"/>
      <c r="E285" s="61"/>
      <c r="F285" s="62"/>
      <c r="G285" s="58"/>
      <c r="H285" s="58"/>
      <c r="I285" s="58"/>
      <c r="J285" s="706"/>
      <c r="K285" s="63"/>
      <c r="L285" s="63"/>
      <c r="M285" s="64"/>
      <c r="N285" s="64"/>
      <c r="O285" s="65"/>
      <c r="P285" s="61"/>
      <c r="Q285" s="58"/>
      <c r="R285" s="61"/>
      <c r="S285" s="61"/>
      <c r="T285" s="361"/>
      <c r="U285" s="364"/>
      <c r="V285" s="66"/>
      <c r="W285" s="66"/>
      <c r="X285" s="364"/>
      <c r="Y285" s="67"/>
      <c r="AD285" s="68"/>
      <c r="AE285" s="69"/>
      <c r="AF285" s="70"/>
      <c r="AG285" s="68"/>
      <c r="AH285" s="70"/>
      <c r="AJ285" s="70"/>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57"/>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c r="CR285" s="32"/>
    </row>
    <row r="286" spans="1:96" s="31" customFormat="1" ht="30" customHeight="1">
      <c r="A286" s="58"/>
      <c r="B286" s="59"/>
      <c r="C286" s="60"/>
      <c r="D286" s="58"/>
      <c r="E286" s="61"/>
      <c r="F286" s="62"/>
      <c r="G286" s="58"/>
      <c r="H286" s="58"/>
      <c r="I286" s="58"/>
      <c r="J286" s="706"/>
      <c r="K286" s="63"/>
      <c r="L286" s="63"/>
      <c r="M286" s="64"/>
      <c r="N286" s="64"/>
      <c r="O286" s="65"/>
      <c r="P286" s="61"/>
      <c r="Q286" s="58"/>
      <c r="R286" s="61"/>
      <c r="S286" s="61"/>
      <c r="T286" s="361"/>
      <c r="U286" s="364"/>
      <c r="V286" s="66"/>
      <c r="W286" s="66"/>
      <c r="X286" s="364"/>
      <c r="Y286" s="67"/>
      <c r="AD286" s="68"/>
      <c r="AE286" s="69"/>
      <c r="AF286" s="70"/>
      <c r="AG286" s="68"/>
      <c r="AH286" s="70"/>
      <c r="AJ286" s="70"/>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57"/>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c r="CR286" s="32"/>
    </row>
    <row r="287" spans="1:96" s="31" customFormat="1" ht="30" customHeight="1">
      <c r="A287" s="58"/>
      <c r="B287" s="59"/>
      <c r="C287" s="60"/>
      <c r="D287" s="58"/>
      <c r="E287" s="61"/>
      <c r="F287" s="62"/>
      <c r="G287" s="58"/>
      <c r="H287" s="58"/>
      <c r="I287" s="58"/>
      <c r="J287" s="706"/>
      <c r="K287" s="63"/>
      <c r="L287" s="63"/>
      <c r="M287" s="64"/>
      <c r="N287" s="64"/>
      <c r="O287" s="65"/>
      <c r="P287" s="61"/>
      <c r="Q287" s="58"/>
      <c r="R287" s="61"/>
      <c r="S287" s="61"/>
      <c r="T287" s="361"/>
      <c r="U287" s="364"/>
      <c r="V287" s="66"/>
      <c r="W287" s="66"/>
      <c r="X287" s="364"/>
      <c r="Y287" s="67"/>
      <c r="AD287" s="68"/>
      <c r="AE287" s="69"/>
      <c r="AF287" s="70"/>
      <c r="AG287" s="68"/>
      <c r="AH287" s="70"/>
      <c r="AJ287" s="70"/>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57"/>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row>
    <row r="288" spans="1:96" s="31" customFormat="1" ht="30" customHeight="1">
      <c r="A288" s="58"/>
      <c r="B288" s="59"/>
      <c r="C288" s="60"/>
      <c r="D288" s="58"/>
      <c r="E288" s="61"/>
      <c r="F288" s="62"/>
      <c r="G288" s="58"/>
      <c r="H288" s="58"/>
      <c r="I288" s="58"/>
      <c r="J288" s="706"/>
      <c r="K288" s="63"/>
      <c r="L288" s="63"/>
      <c r="M288" s="64"/>
      <c r="N288" s="64"/>
      <c r="O288" s="65"/>
      <c r="P288" s="61"/>
      <c r="Q288" s="58"/>
      <c r="R288" s="61"/>
      <c r="S288" s="61"/>
      <c r="T288" s="361"/>
      <c r="U288" s="364"/>
      <c r="V288" s="66"/>
      <c r="W288" s="66"/>
      <c r="X288" s="364"/>
      <c r="Y288" s="67"/>
      <c r="AD288" s="68"/>
      <c r="AE288" s="69"/>
      <c r="AF288" s="70"/>
      <c r="AG288" s="68"/>
      <c r="AH288" s="70"/>
      <c r="AJ288" s="70"/>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57"/>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row>
    <row r="289" spans="1:96" s="31" customFormat="1" ht="30" customHeight="1">
      <c r="A289" s="58"/>
      <c r="B289" s="59"/>
      <c r="C289" s="60"/>
      <c r="D289" s="58"/>
      <c r="E289" s="61"/>
      <c r="F289" s="62"/>
      <c r="G289" s="58"/>
      <c r="H289" s="58"/>
      <c r="I289" s="58"/>
      <c r="J289" s="706"/>
      <c r="K289" s="63"/>
      <c r="L289" s="63"/>
      <c r="M289" s="64"/>
      <c r="N289" s="64"/>
      <c r="O289" s="65"/>
      <c r="P289" s="61"/>
      <c r="Q289" s="58"/>
      <c r="R289" s="61"/>
      <c r="S289" s="61"/>
      <c r="T289" s="361"/>
      <c r="U289" s="364"/>
      <c r="V289" s="66"/>
      <c r="W289" s="66"/>
      <c r="X289" s="364"/>
      <c r="Y289" s="67"/>
      <c r="AD289" s="68"/>
      <c r="AE289" s="69"/>
      <c r="AF289" s="70"/>
      <c r="AG289" s="68"/>
      <c r="AH289" s="70"/>
      <c r="AJ289" s="70"/>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57"/>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row>
    <row r="290" spans="1:96" s="31" customFormat="1" ht="30" customHeight="1">
      <c r="A290" s="58"/>
      <c r="B290" s="59"/>
      <c r="C290" s="60"/>
      <c r="D290" s="58"/>
      <c r="E290" s="61"/>
      <c r="F290" s="62"/>
      <c r="G290" s="58"/>
      <c r="H290" s="58"/>
      <c r="I290" s="58"/>
      <c r="J290" s="706"/>
      <c r="K290" s="63"/>
      <c r="L290" s="63"/>
      <c r="M290" s="64"/>
      <c r="N290" s="64"/>
      <c r="O290" s="65"/>
      <c r="P290" s="61"/>
      <c r="Q290" s="58"/>
      <c r="R290" s="61"/>
      <c r="S290" s="61"/>
      <c r="T290" s="361"/>
      <c r="U290" s="364"/>
      <c r="V290" s="66"/>
      <c r="W290" s="66"/>
      <c r="X290" s="364"/>
      <c r="Y290" s="67"/>
      <c r="AD290" s="68"/>
      <c r="AE290" s="69"/>
      <c r="AF290" s="70"/>
      <c r="AG290" s="68"/>
      <c r="AH290" s="70"/>
      <c r="AJ290" s="70"/>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57"/>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row>
    <row r="291" spans="1:96" s="31" customFormat="1" ht="30" customHeight="1">
      <c r="A291" s="58"/>
      <c r="B291" s="59"/>
      <c r="C291" s="60"/>
      <c r="D291" s="58"/>
      <c r="E291" s="61"/>
      <c r="F291" s="62"/>
      <c r="G291" s="58"/>
      <c r="H291" s="58"/>
      <c r="I291" s="58"/>
      <c r="J291" s="706"/>
      <c r="K291" s="63"/>
      <c r="L291" s="63"/>
      <c r="M291" s="64"/>
      <c r="N291" s="64"/>
      <c r="O291" s="65"/>
      <c r="P291" s="61"/>
      <c r="Q291" s="58"/>
      <c r="R291" s="61"/>
      <c r="S291" s="61"/>
      <c r="T291" s="361"/>
      <c r="U291" s="364"/>
      <c r="V291" s="66"/>
      <c r="W291" s="66"/>
      <c r="X291" s="364"/>
      <c r="Y291" s="67"/>
      <c r="AD291" s="68"/>
      <c r="AE291" s="69"/>
      <c r="AF291" s="70"/>
      <c r="AG291" s="68"/>
      <c r="AH291" s="70"/>
      <c r="AJ291" s="70"/>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57"/>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c r="CR291" s="32"/>
    </row>
    <row r="292" spans="1:96" s="31" customFormat="1" ht="30" customHeight="1">
      <c r="A292" s="58"/>
      <c r="B292" s="59"/>
      <c r="C292" s="60"/>
      <c r="D292" s="58"/>
      <c r="E292" s="61"/>
      <c r="F292" s="62"/>
      <c r="G292" s="58"/>
      <c r="H292" s="58"/>
      <c r="I292" s="58"/>
      <c r="J292" s="706"/>
      <c r="K292" s="63"/>
      <c r="L292" s="63"/>
      <c r="M292" s="64"/>
      <c r="N292" s="64"/>
      <c r="O292" s="65"/>
      <c r="P292" s="61"/>
      <c r="Q292" s="58"/>
      <c r="R292" s="61"/>
      <c r="S292" s="61"/>
      <c r="T292" s="361"/>
      <c r="U292" s="364"/>
      <c r="V292" s="66"/>
      <c r="W292" s="66"/>
      <c r="X292" s="364"/>
      <c r="Y292" s="67"/>
      <c r="AD292" s="68"/>
      <c r="AE292" s="69"/>
      <c r="AF292" s="70"/>
      <c r="AG292" s="68"/>
      <c r="AH292" s="70"/>
      <c r="AJ292" s="70"/>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57"/>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c r="CR292" s="32"/>
    </row>
    <row r="293" spans="1:96" s="31" customFormat="1" ht="30" customHeight="1">
      <c r="A293" s="58"/>
      <c r="B293" s="59"/>
      <c r="C293" s="60"/>
      <c r="D293" s="58"/>
      <c r="E293" s="61"/>
      <c r="F293" s="62"/>
      <c r="G293" s="58"/>
      <c r="H293" s="58"/>
      <c r="I293" s="58"/>
      <c r="J293" s="706"/>
      <c r="K293" s="63"/>
      <c r="L293" s="63"/>
      <c r="M293" s="64"/>
      <c r="N293" s="64"/>
      <c r="O293" s="65"/>
      <c r="P293" s="61"/>
      <c r="Q293" s="58"/>
      <c r="R293" s="61"/>
      <c r="S293" s="61"/>
      <c r="T293" s="361"/>
      <c r="U293" s="364"/>
      <c r="V293" s="66"/>
      <c r="W293" s="66"/>
      <c r="X293" s="364"/>
      <c r="Y293" s="67"/>
      <c r="AD293" s="68"/>
      <c r="AE293" s="69"/>
      <c r="AF293" s="70"/>
      <c r="AG293" s="68"/>
      <c r="AH293" s="70"/>
      <c r="AJ293" s="70"/>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57"/>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c r="CR293" s="32"/>
    </row>
    <row r="294" spans="1:96" s="31" customFormat="1" ht="30" customHeight="1">
      <c r="A294" s="58"/>
      <c r="B294" s="59"/>
      <c r="C294" s="60"/>
      <c r="D294" s="58"/>
      <c r="E294" s="61"/>
      <c r="F294" s="62"/>
      <c r="G294" s="58"/>
      <c r="H294" s="58"/>
      <c r="I294" s="58"/>
      <c r="J294" s="706"/>
      <c r="K294" s="63"/>
      <c r="L294" s="63"/>
      <c r="M294" s="64"/>
      <c r="N294" s="64"/>
      <c r="O294" s="65"/>
      <c r="P294" s="61"/>
      <c r="Q294" s="58"/>
      <c r="R294" s="61"/>
      <c r="S294" s="61"/>
      <c r="T294" s="361"/>
      <c r="U294" s="364"/>
      <c r="V294" s="66"/>
      <c r="W294" s="66"/>
      <c r="X294" s="364"/>
      <c r="Y294" s="67"/>
      <c r="AD294" s="68"/>
      <c r="AE294" s="69"/>
      <c r="AF294" s="70"/>
      <c r="AG294" s="68"/>
      <c r="AH294" s="70"/>
      <c r="AJ294" s="70"/>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57"/>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row>
    <row r="295" spans="1:96" s="31" customFormat="1" ht="30" customHeight="1">
      <c r="A295" s="58"/>
      <c r="B295" s="59"/>
      <c r="C295" s="60"/>
      <c r="D295" s="58"/>
      <c r="E295" s="61"/>
      <c r="F295" s="62"/>
      <c r="G295" s="58"/>
      <c r="H295" s="58"/>
      <c r="I295" s="58"/>
      <c r="J295" s="706"/>
      <c r="K295" s="63"/>
      <c r="L295" s="63"/>
      <c r="M295" s="64"/>
      <c r="N295" s="64"/>
      <c r="O295" s="65"/>
      <c r="P295" s="61"/>
      <c r="Q295" s="58"/>
      <c r="R295" s="61"/>
      <c r="S295" s="61"/>
      <c r="T295" s="361"/>
      <c r="U295" s="364"/>
      <c r="V295" s="66"/>
      <c r="W295" s="66"/>
      <c r="X295" s="364"/>
      <c r="Y295" s="67"/>
      <c r="AD295" s="68"/>
      <c r="AE295" s="69"/>
      <c r="AF295" s="70"/>
      <c r="AG295" s="68"/>
      <c r="AH295" s="70"/>
      <c r="AJ295" s="70"/>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57"/>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c r="CR295" s="32"/>
    </row>
    <row r="296" spans="1:96" s="31" customFormat="1" ht="30" customHeight="1">
      <c r="A296" s="58"/>
      <c r="B296" s="59"/>
      <c r="C296" s="60"/>
      <c r="D296" s="58"/>
      <c r="E296" s="61"/>
      <c r="F296" s="62"/>
      <c r="G296" s="58"/>
      <c r="H296" s="58"/>
      <c r="I296" s="58"/>
      <c r="J296" s="706"/>
      <c r="K296" s="63"/>
      <c r="L296" s="63"/>
      <c r="M296" s="64"/>
      <c r="N296" s="64"/>
      <c r="O296" s="65"/>
      <c r="P296" s="61"/>
      <c r="Q296" s="58"/>
      <c r="R296" s="61"/>
      <c r="S296" s="61"/>
      <c r="T296" s="361"/>
      <c r="U296" s="364"/>
      <c r="V296" s="66"/>
      <c r="W296" s="66"/>
      <c r="X296" s="364"/>
      <c r="Y296" s="67"/>
      <c r="AD296" s="68"/>
      <c r="AE296" s="69"/>
      <c r="AF296" s="70"/>
      <c r="AG296" s="68"/>
      <c r="AH296" s="70"/>
      <c r="AJ296" s="70"/>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57"/>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c r="CR296" s="32"/>
    </row>
    <row r="297" spans="1:96" s="31" customFormat="1" ht="30" customHeight="1">
      <c r="A297" s="58"/>
      <c r="B297" s="59"/>
      <c r="C297" s="60"/>
      <c r="D297" s="58"/>
      <c r="E297" s="61"/>
      <c r="F297" s="62"/>
      <c r="G297" s="58"/>
      <c r="H297" s="58"/>
      <c r="I297" s="58"/>
      <c r="J297" s="706"/>
      <c r="K297" s="63"/>
      <c r="L297" s="63"/>
      <c r="M297" s="64"/>
      <c r="N297" s="64"/>
      <c r="O297" s="65"/>
      <c r="P297" s="61"/>
      <c r="Q297" s="58"/>
      <c r="R297" s="61"/>
      <c r="S297" s="61"/>
      <c r="T297" s="361"/>
      <c r="U297" s="364"/>
      <c r="V297" s="66"/>
      <c r="W297" s="66"/>
      <c r="X297" s="364"/>
      <c r="Y297" s="67"/>
      <c r="AD297" s="68"/>
      <c r="AE297" s="69"/>
      <c r="AF297" s="70"/>
      <c r="AG297" s="68"/>
      <c r="AH297" s="70"/>
      <c r="AJ297" s="70"/>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57"/>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c r="CR297" s="32"/>
    </row>
    <row r="298" spans="1:96" s="31" customFormat="1" ht="30" customHeight="1">
      <c r="A298" s="58"/>
      <c r="B298" s="59"/>
      <c r="C298" s="60"/>
      <c r="D298" s="58"/>
      <c r="E298" s="61"/>
      <c r="F298" s="62"/>
      <c r="G298" s="58"/>
      <c r="H298" s="58"/>
      <c r="I298" s="58"/>
      <c r="J298" s="706"/>
      <c r="K298" s="63"/>
      <c r="L298" s="63"/>
      <c r="M298" s="64"/>
      <c r="N298" s="64"/>
      <c r="O298" s="65"/>
      <c r="P298" s="61"/>
      <c r="Q298" s="58"/>
      <c r="R298" s="61"/>
      <c r="S298" s="61"/>
      <c r="T298" s="361"/>
      <c r="U298" s="364"/>
      <c r="V298" s="66"/>
      <c r="W298" s="66"/>
      <c r="X298" s="364"/>
      <c r="Y298" s="67"/>
      <c r="AD298" s="68"/>
      <c r="AE298" s="69"/>
      <c r="AF298" s="70"/>
      <c r="AG298" s="68"/>
      <c r="AH298" s="70"/>
      <c r="AJ298" s="70"/>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57"/>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row>
    <row r="299" spans="1:96" s="31" customFormat="1" ht="30" customHeight="1">
      <c r="A299" s="58"/>
      <c r="B299" s="59"/>
      <c r="C299" s="60"/>
      <c r="D299" s="58"/>
      <c r="E299" s="61"/>
      <c r="F299" s="62"/>
      <c r="G299" s="58"/>
      <c r="H299" s="58"/>
      <c r="I299" s="58"/>
      <c r="J299" s="706"/>
      <c r="K299" s="63"/>
      <c r="L299" s="63"/>
      <c r="M299" s="64"/>
      <c r="N299" s="64"/>
      <c r="O299" s="65"/>
      <c r="P299" s="61"/>
      <c r="Q299" s="58"/>
      <c r="R299" s="61"/>
      <c r="S299" s="61"/>
      <c r="T299" s="361"/>
      <c r="U299" s="364"/>
      <c r="V299" s="66"/>
      <c r="W299" s="66"/>
      <c r="X299" s="364"/>
      <c r="Y299" s="67"/>
      <c r="AD299" s="68"/>
      <c r="AE299" s="69"/>
      <c r="AF299" s="70"/>
      <c r="AG299" s="68"/>
      <c r="AH299" s="70"/>
      <c r="AJ299" s="70"/>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57"/>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c r="CN299" s="32"/>
      <c r="CO299" s="32"/>
      <c r="CP299" s="32"/>
      <c r="CQ299" s="32"/>
      <c r="CR299" s="32"/>
    </row>
    <row r="300" spans="1:96" s="31" customFormat="1" ht="30" customHeight="1">
      <c r="A300" s="58"/>
      <c r="B300" s="59"/>
      <c r="C300" s="60"/>
      <c r="D300" s="58"/>
      <c r="E300" s="61"/>
      <c r="F300" s="62"/>
      <c r="G300" s="58"/>
      <c r="H300" s="58"/>
      <c r="I300" s="58"/>
      <c r="J300" s="706"/>
      <c r="K300" s="63"/>
      <c r="L300" s="63"/>
      <c r="M300" s="64"/>
      <c r="N300" s="64"/>
      <c r="O300" s="65"/>
      <c r="P300" s="61"/>
      <c r="Q300" s="58"/>
      <c r="R300" s="61"/>
      <c r="S300" s="61"/>
      <c r="T300" s="361"/>
      <c r="U300" s="364"/>
      <c r="V300" s="66"/>
      <c r="W300" s="66"/>
      <c r="X300" s="364"/>
      <c r="Y300" s="67"/>
      <c r="AD300" s="68"/>
      <c r="AE300" s="69"/>
      <c r="AF300" s="70"/>
      <c r="AG300" s="68"/>
      <c r="AH300" s="70"/>
      <c r="AJ300" s="70"/>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57"/>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c r="CN300" s="32"/>
      <c r="CO300" s="32"/>
      <c r="CP300" s="32"/>
      <c r="CQ300" s="32"/>
      <c r="CR300" s="32"/>
    </row>
    <row r="301" spans="1:96" s="31" customFormat="1" ht="30" customHeight="1">
      <c r="A301" s="58"/>
      <c r="B301" s="59"/>
      <c r="C301" s="60"/>
      <c r="D301" s="58"/>
      <c r="E301" s="61"/>
      <c r="F301" s="62"/>
      <c r="G301" s="58"/>
      <c r="H301" s="58"/>
      <c r="I301" s="58"/>
      <c r="J301" s="706"/>
      <c r="K301" s="63"/>
      <c r="L301" s="63"/>
      <c r="M301" s="64"/>
      <c r="N301" s="64"/>
      <c r="O301" s="65"/>
      <c r="P301" s="61"/>
      <c r="Q301" s="58"/>
      <c r="R301" s="61"/>
      <c r="S301" s="61"/>
      <c r="T301" s="361"/>
      <c r="U301" s="364"/>
      <c r="V301" s="66"/>
      <c r="W301" s="66"/>
      <c r="X301" s="364"/>
      <c r="Y301" s="67"/>
      <c r="AD301" s="68"/>
      <c r="AE301" s="69"/>
      <c r="AF301" s="70"/>
      <c r="AG301" s="68"/>
      <c r="AH301" s="70"/>
      <c r="AJ301" s="70"/>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57"/>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c r="CR301" s="32"/>
    </row>
    <row r="302" spans="1:96" s="31" customFormat="1" ht="30" customHeight="1">
      <c r="A302" s="58"/>
      <c r="B302" s="59"/>
      <c r="C302" s="60"/>
      <c r="D302" s="58"/>
      <c r="E302" s="61"/>
      <c r="F302" s="62"/>
      <c r="G302" s="58"/>
      <c r="H302" s="58"/>
      <c r="I302" s="58"/>
      <c r="J302" s="706"/>
      <c r="K302" s="63"/>
      <c r="L302" s="63"/>
      <c r="M302" s="64"/>
      <c r="N302" s="64"/>
      <c r="O302" s="65"/>
      <c r="P302" s="61"/>
      <c r="Q302" s="58"/>
      <c r="R302" s="61"/>
      <c r="S302" s="61"/>
      <c r="T302" s="361"/>
      <c r="U302" s="364"/>
      <c r="V302" s="66"/>
      <c r="W302" s="66"/>
      <c r="X302" s="364"/>
      <c r="Y302" s="67"/>
      <c r="AD302" s="68"/>
      <c r="AE302" s="69"/>
      <c r="AF302" s="70"/>
      <c r="AG302" s="68"/>
      <c r="AH302" s="70"/>
      <c r="AJ302" s="70"/>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57"/>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c r="CR302" s="32"/>
    </row>
    <row r="303" spans="1:96" s="31" customFormat="1" ht="30" customHeight="1">
      <c r="A303" s="58"/>
      <c r="B303" s="59"/>
      <c r="C303" s="60"/>
      <c r="D303" s="58"/>
      <c r="E303" s="61"/>
      <c r="F303" s="62"/>
      <c r="G303" s="58"/>
      <c r="H303" s="58"/>
      <c r="I303" s="58"/>
      <c r="J303" s="706"/>
      <c r="K303" s="63"/>
      <c r="L303" s="63"/>
      <c r="M303" s="64"/>
      <c r="N303" s="64"/>
      <c r="O303" s="65"/>
      <c r="P303" s="61"/>
      <c r="Q303" s="58"/>
      <c r="R303" s="61"/>
      <c r="S303" s="61"/>
      <c r="T303" s="361"/>
      <c r="U303" s="364"/>
      <c r="V303" s="66"/>
      <c r="W303" s="66"/>
      <c r="X303" s="364"/>
      <c r="Y303" s="67"/>
      <c r="AD303" s="68"/>
      <c r="AE303" s="69"/>
      <c r="AF303" s="70"/>
      <c r="AG303" s="68"/>
      <c r="AH303" s="70"/>
      <c r="AJ303" s="70"/>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57"/>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c r="CN303" s="32"/>
      <c r="CO303" s="32"/>
      <c r="CP303" s="32"/>
      <c r="CQ303" s="32"/>
      <c r="CR303" s="32"/>
    </row>
    <row r="304" spans="1:96" s="31" customFormat="1" ht="30" customHeight="1">
      <c r="A304" s="58"/>
      <c r="B304" s="59"/>
      <c r="C304" s="60"/>
      <c r="D304" s="58"/>
      <c r="E304" s="61"/>
      <c r="F304" s="62"/>
      <c r="G304" s="58"/>
      <c r="H304" s="58"/>
      <c r="I304" s="58"/>
      <c r="J304" s="706"/>
      <c r="K304" s="63"/>
      <c r="L304" s="63"/>
      <c r="M304" s="64"/>
      <c r="N304" s="64"/>
      <c r="O304" s="65"/>
      <c r="P304" s="61"/>
      <c r="Q304" s="58"/>
      <c r="R304" s="61"/>
      <c r="S304" s="61"/>
      <c r="T304" s="361"/>
      <c r="U304" s="364"/>
      <c r="V304" s="66"/>
      <c r="W304" s="66"/>
      <c r="X304" s="364"/>
      <c r="Y304" s="67"/>
      <c r="AD304" s="68"/>
      <c r="AE304" s="69"/>
      <c r="AF304" s="70"/>
      <c r="AG304" s="68"/>
      <c r="AH304" s="70"/>
      <c r="AJ304" s="70"/>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57"/>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c r="CR304" s="32"/>
    </row>
    <row r="305" spans="1:96" s="31" customFormat="1" ht="30" customHeight="1">
      <c r="A305" s="58"/>
      <c r="B305" s="59"/>
      <c r="C305" s="60"/>
      <c r="D305" s="58"/>
      <c r="E305" s="61"/>
      <c r="F305" s="62"/>
      <c r="G305" s="58"/>
      <c r="H305" s="58"/>
      <c r="I305" s="58"/>
      <c r="J305" s="706"/>
      <c r="K305" s="63"/>
      <c r="L305" s="63"/>
      <c r="M305" s="64"/>
      <c r="N305" s="64"/>
      <c r="O305" s="65"/>
      <c r="P305" s="61"/>
      <c r="Q305" s="58"/>
      <c r="R305" s="61"/>
      <c r="S305" s="61"/>
      <c r="T305" s="361"/>
      <c r="U305" s="364"/>
      <c r="V305" s="66"/>
      <c r="W305" s="66"/>
      <c r="X305" s="364"/>
      <c r="Y305" s="67"/>
      <c r="AD305" s="68"/>
      <c r="AE305" s="69"/>
      <c r="AF305" s="70"/>
      <c r="AG305" s="68"/>
      <c r="AH305" s="70"/>
      <c r="AJ305" s="70"/>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57"/>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c r="CR305" s="32"/>
    </row>
    <row r="306" spans="1:96" s="31" customFormat="1" ht="30" customHeight="1">
      <c r="A306" s="58"/>
      <c r="B306" s="59"/>
      <c r="C306" s="60"/>
      <c r="D306" s="58"/>
      <c r="E306" s="61"/>
      <c r="F306" s="62"/>
      <c r="G306" s="58"/>
      <c r="H306" s="58"/>
      <c r="I306" s="58"/>
      <c r="J306" s="706"/>
      <c r="K306" s="63"/>
      <c r="L306" s="63"/>
      <c r="M306" s="64"/>
      <c r="N306" s="64"/>
      <c r="O306" s="65"/>
      <c r="P306" s="61"/>
      <c r="Q306" s="58"/>
      <c r="R306" s="61"/>
      <c r="S306" s="61"/>
      <c r="T306" s="361"/>
      <c r="U306" s="364"/>
      <c r="V306" s="66"/>
      <c r="W306" s="66"/>
      <c r="X306" s="364"/>
      <c r="Y306" s="67"/>
      <c r="AD306" s="68"/>
      <c r="AE306" s="69"/>
      <c r="AF306" s="70"/>
      <c r="AG306" s="68"/>
      <c r="AH306" s="70"/>
      <c r="AJ306" s="70"/>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57"/>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row>
    <row r="307" spans="1:96" s="31" customFormat="1" ht="30" customHeight="1">
      <c r="A307" s="58"/>
      <c r="B307" s="59"/>
      <c r="C307" s="60"/>
      <c r="D307" s="58"/>
      <c r="E307" s="61"/>
      <c r="F307" s="62"/>
      <c r="G307" s="58"/>
      <c r="H307" s="58"/>
      <c r="I307" s="58"/>
      <c r="J307" s="706"/>
      <c r="K307" s="63"/>
      <c r="L307" s="63"/>
      <c r="M307" s="64"/>
      <c r="N307" s="64"/>
      <c r="O307" s="65"/>
      <c r="P307" s="61"/>
      <c r="Q307" s="58"/>
      <c r="R307" s="61"/>
      <c r="S307" s="61"/>
      <c r="T307" s="361"/>
      <c r="U307" s="364"/>
      <c r="V307" s="66"/>
      <c r="W307" s="66"/>
      <c r="X307" s="364"/>
      <c r="Y307" s="67"/>
      <c r="AD307" s="68"/>
      <c r="AE307" s="69"/>
      <c r="AF307" s="70"/>
      <c r="AG307" s="68"/>
      <c r="AH307" s="70"/>
      <c r="AJ307" s="70"/>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57"/>
      <c r="BP307" s="32"/>
      <c r="BQ307" s="32"/>
      <c r="BR307" s="32"/>
      <c r="BS307" s="32"/>
      <c r="BT307" s="32"/>
      <c r="BU307" s="32"/>
      <c r="BV307" s="32"/>
      <c r="BW307" s="32"/>
      <c r="BX307" s="32"/>
      <c r="BY307" s="32"/>
      <c r="BZ307" s="32"/>
      <c r="CA307" s="32"/>
      <c r="CB307" s="32"/>
      <c r="CC307" s="32"/>
      <c r="CD307" s="32"/>
      <c r="CE307" s="32"/>
      <c r="CF307" s="32"/>
      <c r="CG307" s="32"/>
      <c r="CH307" s="32"/>
      <c r="CI307" s="32"/>
      <c r="CJ307" s="32"/>
      <c r="CK307" s="32"/>
      <c r="CL307" s="32"/>
      <c r="CM307" s="32"/>
      <c r="CN307" s="32"/>
      <c r="CO307" s="32"/>
      <c r="CP307" s="32"/>
      <c r="CQ307" s="32"/>
      <c r="CR307" s="32"/>
    </row>
    <row r="308" spans="1:96" s="31" customFormat="1" ht="30" customHeight="1">
      <c r="A308" s="58"/>
      <c r="B308" s="59"/>
      <c r="C308" s="60"/>
      <c r="D308" s="58"/>
      <c r="E308" s="61"/>
      <c r="F308" s="62"/>
      <c r="G308" s="58"/>
      <c r="H308" s="58"/>
      <c r="I308" s="58"/>
      <c r="J308" s="706"/>
      <c r="K308" s="63"/>
      <c r="L308" s="63"/>
      <c r="M308" s="64"/>
      <c r="N308" s="64"/>
      <c r="O308" s="65"/>
      <c r="P308" s="61"/>
      <c r="Q308" s="58"/>
      <c r="R308" s="61"/>
      <c r="S308" s="61"/>
      <c r="T308" s="361"/>
      <c r="U308" s="364"/>
      <c r="V308" s="66"/>
      <c r="W308" s="66"/>
      <c r="X308" s="364"/>
      <c r="Y308" s="67"/>
      <c r="AD308" s="68"/>
      <c r="AE308" s="69"/>
      <c r="AF308" s="70"/>
      <c r="AG308" s="68"/>
      <c r="AH308" s="70"/>
      <c r="AJ308" s="70"/>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57"/>
      <c r="BP308" s="32"/>
      <c r="BQ308" s="32"/>
      <c r="BR308" s="32"/>
      <c r="BS308" s="32"/>
      <c r="BT308" s="32"/>
      <c r="BU308" s="32"/>
      <c r="BV308" s="32"/>
      <c r="BW308" s="32"/>
      <c r="BX308" s="32"/>
      <c r="BY308" s="32"/>
      <c r="BZ308" s="32"/>
      <c r="CA308" s="32"/>
      <c r="CB308" s="32"/>
      <c r="CC308" s="32"/>
      <c r="CD308" s="32"/>
      <c r="CE308" s="32"/>
      <c r="CF308" s="32"/>
      <c r="CG308" s="32"/>
      <c r="CH308" s="32"/>
      <c r="CI308" s="32"/>
      <c r="CJ308" s="32"/>
      <c r="CK308" s="32"/>
      <c r="CL308" s="32"/>
      <c r="CM308" s="32"/>
      <c r="CN308" s="32"/>
      <c r="CO308" s="32"/>
      <c r="CP308" s="32"/>
      <c r="CQ308" s="32"/>
      <c r="CR308" s="32"/>
    </row>
    <row r="309" spans="1:96" s="31" customFormat="1" ht="30" customHeight="1">
      <c r="A309" s="58"/>
      <c r="B309" s="59"/>
      <c r="C309" s="60"/>
      <c r="D309" s="58"/>
      <c r="E309" s="61"/>
      <c r="F309" s="62"/>
      <c r="G309" s="58"/>
      <c r="H309" s="58"/>
      <c r="I309" s="58"/>
      <c r="J309" s="706"/>
      <c r="K309" s="63"/>
      <c r="L309" s="63"/>
      <c r="M309" s="64"/>
      <c r="N309" s="64"/>
      <c r="O309" s="65"/>
      <c r="P309" s="61"/>
      <c r="Q309" s="58"/>
      <c r="R309" s="61"/>
      <c r="S309" s="61"/>
      <c r="T309" s="361"/>
      <c r="U309" s="364"/>
      <c r="V309" s="66"/>
      <c r="W309" s="66"/>
      <c r="X309" s="364"/>
      <c r="Y309" s="67"/>
      <c r="AD309" s="68"/>
      <c r="AE309" s="69"/>
      <c r="AF309" s="70"/>
      <c r="AG309" s="68"/>
      <c r="AH309" s="70"/>
      <c r="AJ309" s="70"/>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57"/>
      <c r="BP309" s="32"/>
      <c r="BQ309" s="32"/>
      <c r="BR309" s="32"/>
      <c r="BS309" s="32"/>
      <c r="BT309" s="32"/>
      <c r="BU309" s="32"/>
      <c r="BV309" s="32"/>
      <c r="BW309" s="32"/>
      <c r="BX309" s="32"/>
      <c r="BY309" s="32"/>
      <c r="BZ309" s="32"/>
      <c r="CA309" s="32"/>
      <c r="CB309" s="32"/>
      <c r="CC309" s="32"/>
      <c r="CD309" s="32"/>
      <c r="CE309" s="32"/>
      <c r="CF309" s="32"/>
      <c r="CG309" s="32"/>
      <c r="CH309" s="32"/>
      <c r="CI309" s="32"/>
      <c r="CJ309" s="32"/>
      <c r="CK309" s="32"/>
      <c r="CL309" s="32"/>
      <c r="CM309" s="32"/>
      <c r="CN309" s="32"/>
      <c r="CO309" s="32"/>
      <c r="CP309" s="32"/>
      <c r="CQ309" s="32"/>
      <c r="CR309" s="32"/>
    </row>
    <row r="310" spans="1:96" s="31" customFormat="1" ht="30" customHeight="1">
      <c r="A310" s="58"/>
      <c r="B310" s="59"/>
      <c r="C310" s="60"/>
      <c r="D310" s="58"/>
      <c r="E310" s="61"/>
      <c r="F310" s="62"/>
      <c r="G310" s="58"/>
      <c r="H310" s="58"/>
      <c r="I310" s="58"/>
      <c r="J310" s="706"/>
      <c r="K310" s="63"/>
      <c r="L310" s="63"/>
      <c r="M310" s="64"/>
      <c r="N310" s="64"/>
      <c r="O310" s="65"/>
      <c r="P310" s="61"/>
      <c r="Q310" s="58"/>
      <c r="R310" s="61"/>
      <c r="S310" s="61"/>
      <c r="T310" s="361"/>
      <c r="U310" s="364"/>
      <c r="V310" s="66"/>
      <c r="W310" s="66"/>
      <c r="X310" s="364"/>
      <c r="Y310" s="67"/>
      <c r="AD310" s="68"/>
      <c r="AE310" s="69"/>
      <c r="AF310" s="70"/>
      <c r="AG310" s="68"/>
      <c r="AH310" s="70"/>
      <c r="AJ310" s="70"/>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57"/>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row>
    <row r="311" spans="1:96" s="31" customFormat="1" ht="30" customHeight="1">
      <c r="A311" s="58"/>
      <c r="B311" s="59"/>
      <c r="C311" s="60"/>
      <c r="D311" s="58"/>
      <c r="E311" s="61"/>
      <c r="F311" s="62"/>
      <c r="G311" s="58"/>
      <c r="H311" s="58"/>
      <c r="I311" s="58"/>
      <c r="J311" s="706"/>
      <c r="K311" s="63"/>
      <c r="L311" s="63"/>
      <c r="M311" s="64"/>
      <c r="N311" s="64"/>
      <c r="O311" s="65"/>
      <c r="P311" s="61"/>
      <c r="Q311" s="58"/>
      <c r="R311" s="61"/>
      <c r="S311" s="61"/>
      <c r="T311" s="361"/>
      <c r="U311" s="364"/>
      <c r="V311" s="66"/>
      <c r="W311" s="66"/>
      <c r="X311" s="364"/>
      <c r="Y311" s="67"/>
      <c r="AD311" s="68"/>
      <c r="AE311" s="69"/>
      <c r="AF311" s="70"/>
      <c r="AG311" s="68"/>
      <c r="AH311" s="70"/>
      <c r="AJ311" s="70"/>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57"/>
      <c r="BP311" s="32"/>
      <c r="BQ311" s="32"/>
      <c r="BR311" s="32"/>
      <c r="BS311" s="32"/>
      <c r="BT311" s="32"/>
      <c r="BU311" s="32"/>
      <c r="BV311" s="32"/>
      <c r="BW311" s="32"/>
      <c r="BX311" s="32"/>
      <c r="BY311" s="32"/>
      <c r="BZ311" s="32"/>
      <c r="CA311" s="32"/>
      <c r="CB311" s="32"/>
      <c r="CC311" s="32"/>
      <c r="CD311" s="32"/>
      <c r="CE311" s="32"/>
      <c r="CF311" s="32"/>
      <c r="CG311" s="32"/>
      <c r="CH311" s="32"/>
      <c r="CI311" s="32"/>
      <c r="CJ311" s="32"/>
      <c r="CK311" s="32"/>
      <c r="CL311" s="32"/>
      <c r="CM311" s="32"/>
      <c r="CN311" s="32"/>
      <c r="CO311" s="32"/>
      <c r="CP311" s="32"/>
      <c r="CQ311" s="32"/>
      <c r="CR311" s="32"/>
    </row>
    <row r="312" spans="1:96" s="31" customFormat="1" ht="30" customHeight="1">
      <c r="A312" s="58"/>
      <c r="B312" s="59"/>
      <c r="C312" s="60"/>
      <c r="D312" s="58"/>
      <c r="E312" s="61"/>
      <c r="F312" s="62"/>
      <c r="G312" s="58"/>
      <c r="H312" s="58"/>
      <c r="I312" s="58"/>
      <c r="J312" s="706"/>
      <c r="K312" s="63"/>
      <c r="L312" s="63"/>
      <c r="M312" s="64"/>
      <c r="N312" s="64"/>
      <c r="O312" s="65"/>
      <c r="P312" s="61"/>
      <c r="Q312" s="58"/>
      <c r="R312" s="61"/>
      <c r="S312" s="61"/>
      <c r="T312" s="361"/>
      <c r="U312" s="364"/>
      <c r="V312" s="66"/>
      <c r="W312" s="66"/>
      <c r="X312" s="364"/>
      <c r="Y312" s="67"/>
      <c r="AD312" s="68"/>
      <c r="AE312" s="69"/>
      <c r="AF312" s="70"/>
      <c r="AG312" s="68"/>
      <c r="AH312" s="70"/>
      <c r="AJ312" s="70"/>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57"/>
      <c r="BP312" s="32"/>
      <c r="BQ312" s="32"/>
      <c r="BR312" s="32"/>
      <c r="BS312" s="32"/>
      <c r="BT312" s="32"/>
      <c r="BU312" s="32"/>
      <c r="BV312" s="32"/>
      <c r="BW312" s="32"/>
      <c r="BX312" s="32"/>
      <c r="BY312" s="32"/>
      <c r="BZ312" s="32"/>
      <c r="CA312" s="32"/>
      <c r="CB312" s="32"/>
      <c r="CC312" s="32"/>
      <c r="CD312" s="32"/>
      <c r="CE312" s="32"/>
      <c r="CF312" s="32"/>
      <c r="CG312" s="32"/>
      <c r="CH312" s="32"/>
      <c r="CI312" s="32"/>
      <c r="CJ312" s="32"/>
      <c r="CK312" s="32"/>
      <c r="CL312" s="32"/>
      <c r="CM312" s="32"/>
      <c r="CN312" s="32"/>
      <c r="CO312" s="32"/>
      <c r="CP312" s="32"/>
      <c r="CQ312" s="32"/>
      <c r="CR312" s="32"/>
    </row>
    <row r="313" spans="1:96" s="31" customFormat="1" ht="30" customHeight="1">
      <c r="A313" s="58"/>
      <c r="B313" s="59"/>
      <c r="C313" s="60"/>
      <c r="D313" s="58"/>
      <c r="E313" s="61"/>
      <c r="F313" s="62"/>
      <c r="G313" s="58"/>
      <c r="H313" s="58"/>
      <c r="I313" s="58"/>
      <c r="J313" s="706"/>
      <c r="K313" s="63"/>
      <c r="L313" s="63"/>
      <c r="M313" s="64"/>
      <c r="N313" s="64"/>
      <c r="O313" s="65"/>
      <c r="P313" s="61"/>
      <c r="Q313" s="58"/>
      <c r="R313" s="61"/>
      <c r="S313" s="61"/>
      <c r="T313" s="361"/>
      <c r="U313" s="364"/>
      <c r="V313" s="66"/>
      <c r="W313" s="66"/>
      <c r="X313" s="364"/>
      <c r="Y313" s="67"/>
      <c r="AD313" s="68"/>
      <c r="AE313" s="69"/>
      <c r="AF313" s="70"/>
      <c r="AG313" s="68"/>
      <c r="AH313" s="70"/>
      <c r="AJ313" s="70"/>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57"/>
      <c r="BP313" s="32"/>
      <c r="BQ313" s="32"/>
      <c r="BR313" s="32"/>
      <c r="BS313" s="32"/>
      <c r="BT313" s="32"/>
      <c r="BU313" s="32"/>
      <c r="BV313" s="32"/>
      <c r="BW313" s="32"/>
      <c r="BX313" s="32"/>
      <c r="BY313" s="32"/>
      <c r="BZ313" s="32"/>
      <c r="CA313" s="32"/>
      <c r="CB313" s="32"/>
      <c r="CC313" s="32"/>
      <c r="CD313" s="32"/>
      <c r="CE313" s="32"/>
      <c r="CF313" s="32"/>
      <c r="CG313" s="32"/>
      <c r="CH313" s="32"/>
      <c r="CI313" s="32"/>
      <c r="CJ313" s="32"/>
      <c r="CK313" s="32"/>
      <c r="CL313" s="32"/>
      <c r="CM313" s="32"/>
      <c r="CN313" s="32"/>
      <c r="CO313" s="32"/>
      <c r="CP313" s="32"/>
      <c r="CQ313" s="32"/>
      <c r="CR313" s="32"/>
    </row>
    <row r="314" spans="1:96" s="31" customFormat="1" ht="30" customHeight="1">
      <c r="A314" s="58"/>
      <c r="B314" s="59"/>
      <c r="C314" s="60"/>
      <c r="D314" s="58"/>
      <c r="E314" s="61"/>
      <c r="F314" s="62"/>
      <c r="G314" s="58"/>
      <c r="H314" s="58"/>
      <c r="I314" s="58"/>
      <c r="J314" s="706"/>
      <c r="K314" s="63"/>
      <c r="L314" s="63"/>
      <c r="M314" s="64"/>
      <c r="N314" s="64"/>
      <c r="O314" s="65"/>
      <c r="P314" s="61"/>
      <c r="Q314" s="58"/>
      <c r="R314" s="61"/>
      <c r="S314" s="61"/>
      <c r="T314" s="361"/>
      <c r="U314" s="364"/>
      <c r="V314" s="66"/>
      <c r="W314" s="66"/>
      <c r="X314" s="364"/>
      <c r="Y314" s="67"/>
      <c r="AD314" s="68"/>
      <c r="AE314" s="69"/>
      <c r="AF314" s="70"/>
      <c r="AG314" s="68"/>
      <c r="AH314" s="70"/>
      <c r="AJ314" s="70"/>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57"/>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row>
    <row r="315" spans="1:96" s="31" customFormat="1" ht="30" customHeight="1">
      <c r="A315" s="58"/>
      <c r="B315" s="59"/>
      <c r="C315" s="60"/>
      <c r="D315" s="58"/>
      <c r="E315" s="61"/>
      <c r="F315" s="62"/>
      <c r="G315" s="58"/>
      <c r="H315" s="58"/>
      <c r="I315" s="58"/>
      <c r="J315" s="706"/>
      <c r="K315" s="63"/>
      <c r="L315" s="63"/>
      <c r="M315" s="64"/>
      <c r="N315" s="64"/>
      <c r="O315" s="65"/>
      <c r="P315" s="61"/>
      <c r="Q315" s="58"/>
      <c r="R315" s="61"/>
      <c r="S315" s="61"/>
      <c r="T315" s="361"/>
      <c r="U315" s="364"/>
      <c r="V315" s="66"/>
      <c r="W315" s="66"/>
      <c r="X315" s="364"/>
      <c r="Y315" s="67"/>
      <c r="AD315" s="68"/>
      <c r="AE315" s="69"/>
      <c r="AF315" s="70"/>
      <c r="AG315" s="68"/>
      <c r="AH315" s="70"/>
      <c r="AJ315" s="70"/>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57"/>
      <c r="BP315" s="32"/>
      <c r="BQ315" s="32"/>
      <c r="BR315" s="32"/>
      <c r="BS315" s="32"/>
      <c r="BT315" s="32"/>
      <c r="BU315" s="32"/>
      <c r="BV315" s="32"/>
      <c r="BW315" s="32"/>
      <c r="BX315" s="32"/>
      <c r="BY315" s="32"/>
      <c r="BZ315" s="32"/>
      <c r="CA315" s="32"/>
      <c r="CB315" s="32"/>
      <c r="CC315" s="32"/>
      <c r="CD315" s="32"/>
      <c r="CE315" s="32"/>
      <c r="CF315" s="32"/>
      <c r="CG315" s="32"/>
      <c r="CH315" s="32"/>
      <c r="CI315" s="32"/>
      <c r="CJ315" s="32"/>
      <c r="CK315" s="32"/>
      <c r="CL315" s="32"/>
      <c r="CM315" s="32"/>
      <c r="CN315" s="32"/>
      <c r="CO315" s="32"/>
      <c r="CP315" s="32"/>
      <c r="CQ315" s="32"/>
      <c r="CR315" s="32"/>
    </row>
    <row r="316" spans="1:96" s="31" customFormat="1" ht="30" customHeight="1">
      <c r="A316" s="58"/>
      <c r="B316" s="59"/>
      <c r="C316" s="60"/>
      <c r="D316" s="58"/>
      <c r="E316" s="61"/>
      <c r="F316" s="62"/>
      <c r="G316" s="58"/>
      <c r="H316" s="58"/>
      <c r="I316" s="58"/>
      <c r="J316" s="706"/>
      <c r="K316" s="63"/>
      <c r="L316" s="63"/>
      <c r="M316" s="64"/>
      <c r="N316" s="64"/>
      <c r="O316" s="65"/>
      <c r="P316" s="61"/>
      <c r="Q316" s="58"/>
      <c r="R316" s="61"/>
      <c r="S316" s="61"/>
      <c r="T316" s="361"/>
      <c r="U316" s="364"/>
      <c r="V316" s="66"/>
      <c r="W316" s="66"/>
      <c r="X316" s="364"/>
      <c r="Y316" s="67"/>
      <c r="AD316" s="68"/>
      <c r="AE316" s="69"/>
      <c r="AF316" s="70"/>
      <c r="AG316" s="68"/>
      <c r="AH316" s="70"/>
      <c r="AJ316" s="70"/>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57"/>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row>
    <row r="317" spans="1:96" s="31" customFormat="1" ht="30" customHeight="1">
      <c r="A317" s="58"/>
      <c r="B317" s="59"/>
      <c r="C317" s="60"/>
      <c r="D317" s="58"/>
      <c r="E317" s="61"/>
      <c r="F317" s="62"/>
      <c r="G317" s="58"/>
      <c r="H317" s="58"/>
      <c r="I317" s="58"/>
      <c r="J317" s="706"/>
      <c r="K317" s="63"/>
      <c r="L317" s="63"/>
      <c r="M317" s="64"/>
      <c r="N317" s="64"/>
      <c r="O317" s="65"/>
      <c r="P317" s="61"/>
      <c r="Q317" s="58"/>
      <c r="R317" s="61"/>
      <c r="S317" s="61"/>
      <c r="T317" s="361"/>
      <c r="U317" s="364"/>
      <c r="V317" s="66"/>
      <c r="W317" s="66"/>
      <c r="X317" s="364"/>
      <c r="Y317" s="67"/>
      <c r="AD317" s="68"/>
      <c r="AE317" s="69"/>
      <c r="AF317" s="70"/>
      <c r="AG317" s="68"/>
      <c r="AH317" s="70"/>
      <c r="AJ317" s="70"/>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57"/>
      <c r="BP317" s="32"/>
      <c r="BQ317" s="32"/>
      <c r="BR317" s="32"/>
      <c r="BS317" s="32"/>
      <c r="BT317" s="32"/>
      <c r="BU317" s="32"/>
      <c r="BV317" s="32"/>
      <c r="BW317" s="32"/>
      <c r="BX317" s="32"/>
      <c r="BY317" s="32"/>
      <c r="BZ317" s="32"/>
      <c r="CA317" s="32"/>
      <c r="CB317" s="32"/>
      <c r="CC317" s="32"/>
      <c r="CD317" s="32"/>
      <c r="CE317" s="32"/>
      <c r="CF317" s="32"/>
      <c r="CG317" s="32"/>
      <c r="CH317" s="32"/>
      <c r="CI317" s="32"/>
      <c r="CJ317" s="32"/>
      <c r="CK317" s="32"/>
      <c r="CL317" s="32"/>
      <c r="CM317" s="32"/>
      <c r="CN317" s="32"/>
      <c r="CO317" s="32"/>
      <c r="CP317" s="32"/>
      <c r="CQ317" s="32"/>
      <c r="CR317" s="32"/>
    </row>
    <row r="318" spans="1:96" s="31" customFormat="1" ht="30" customHeight="1">
      <c r="A318" s="58"/>
      <c r="B318" s="59"/>
      <c r="C318" s="60"/>
      <c r="D318" s="58"/>
      <c r="E318" s="61"/>
      <c r="F318" s="62"/>
      <c r="G318" s="58"/>
      <c r="H318" s="58"/>
      <c r="I318" s="58"/>
      <c r="J318" s="706"/>
      <c r="K318" s="63"/>
      <c r="L318" s="63"/>
      <c r="M318" s="64"/>
      <c r="N318" s="64"/>
      <c r="O318" s="65"/>
      <c r="P318" s="61"/>
      <c r="Q318" s="58"/>
      <c r="R318" s="61"/>
      <c r="S318" s="61"/>
      <c r="T318" s="361"/>
      <c r="U318" s="364"/>
      <c r="V318" s="66"/>
      <c r="W318" s="66"/>
      <c r="X318" s="364"/>
      <c r="Y318" s="67"/>
      <c r="AD318" s="68"/>
      <c r="AE318" s="69"/>
      <c r="AF318" s="70"/>
      <c r="AG318" s="68"/>
      <c r="AH318" s="70"/>
      <c r="AJ318" s="70"/>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57"/>
      <c r="BP318" s="32"/>
      <c r="BQ318" s="32"/>
      <c r="BR318" s="32"/>
      <c r="BS318" s="32"/>
      <c r="BT318" s="32"/>
      <c r="BU318" s="32"/>
      <c r="BV318" s="32"/>
      <c r="BW318" s="32"/>
      <c r="BX318" s="32"/>
      <c r="BY318" s="32"/>
      <c r="BZ318" s="32"/>
      <c r="CA318" s="32"/>
      <c r="CB318" s="32"/>
      <c r="CC318" s="32"/>
      <c r="CD318" s="32"/>
      <c r="CE318" s="32"/>
      <c r="CF318" s="32"/>
      <c r="CG318" s="32"/>
      <c r="CH318" s="32"/>
      <c r="CI318" s="32"/>
      <c r="CJ318" s="32"/>
      <c r="CK318" s="32"/>
      <c r="CL318" s="32"/>
      <c r="CM318" s="32"/>
      <c r="CN318" s="32"/>
      <c r="CO318" s="32"/>
      <c r="CP318" s="32"/>
      <c r="CQ318" s="32"/>
      <c r="CR318" s="32"/>
    </row>
    <row r="319" spans="1:96" s="31" customFormat="1" ht="30" customHeight="1">
      <c r="A319" s="58"/>
      <c r="B319" s="59"/>
      <c r="C319" s="60"/>
      <c r="D319" s="58"/>
      <c r="E319" s="61"/>
      <c r="F319" s="62"/>
      <c r="G319" s="58"/>
      <c r="H319" s="58"/>
      <c r="I319" s="58"/>
      <c r="J319" s="706"/>
      <c r="K319" s="63"/>
      <c r="L319" s="63"/>
      <c r="M319" s="64"/>
      <c r="N319" s="64"/>
      <c r="O319" s="65"/>
      <c r="P319" s="61"/>
      <c r="Q319" s="58"/>
      <c r="R319" s="61"/>
      <c r="S319" s="61"/>
      <c r="T319" s="361"/>
      <c r="U319" s="364"/>
      <c r="V319" s="66"/>
      <c r="W319" s="66"/>
      <c r="X319" s="364"/>
      <c r="Y319" s="67"/>
      <c r="AD319" s="68"/>
      <c r="AE319" s="69"/>
      <c r="AF319" s="70"/>
      <c r="AG319" s="68"/>
      <c r="AH319" s="70"/>
      <c r="AJ319" s="70"/>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57"/>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row>
    <row r="320" spans="1:96" s="31" customFormat="1" ht="30" customHeight="1">
      <c r="A320" s="58"/>
      <c r="B320" s="59"/>
      <c r="C320" s="60"/>
      <c r="D320" s="58"/>
      <c r="E320" s="61"/>
      <c r="F320" s="62"/>
      <c r="G320" s="58"/>
      <c r="H320" s="58"/>
      <c r="I320" s="58"/>
      <c r="J320" s="706"/>
      <c r="K320" s="63"/>
      <c r="L320" s="63"/>
      <c r="M320" s="64"/>
      <c r="N320" s="64"/>
      <c r="O320" s="65"/>
      <c r="P320" s="61"/>
      <c r="Q320" s="58"/>
      <c r="R320" s="61"/>
      <c r="S320" s="61"/>
      <c r="T320" s="361"/>
      <c r="U320" s="364"/>
      <c r="V320" s="66"/>
      <c r="W320" s="66"/>
      <c r="X320" s="364"/>
      <c r="Y320" s="67"/>
      <c r="AD320" s="68"/>
      <c r="AE320" s="69"/>
      <c r="AF320" s="70"/>
      <c r="AG320" s="68"/>
      <c r="AH320" s="70"/>
      <c r="AJ320" s="70"/>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57"/>
      <c r="BP320" s="32"/>
      <c r="BQ320" s="32"/>
      <c r="BR320" s="32"/>
      <c r="BS320" s="32"/>
      <c r="BT320" s="32"/>
      <c r="BU320" s="32"/>
      <c r="BV320" s="32"/>
      <c r="BW320" s="32"/>
      <c r="BX320" s="32"/>
      <c r="BY320" s="32"/>
      <c r="BZ320" s="32"/>
      <c r="CA320" s="32"/>
      <c r="CB320" s="32"/>
      <c r="CC320" s="32"/>
      <c r="CD320" s="32"/>
      <c r="CE320" s="32"/>
      <c r="CF320" s="32"/>
      <c r="CG320" s="32"/>
      <c r="CH320" s="32"/>
      <c r="CI320" s="32"/>
      <c r="CJ320" s="32"/>
      <c r="CK320" s="32"/>
      <c r="CL320" s="32"/>
      <c r="CM320" s="32"/>
      <c r="CN320" s="32"/>
      <c r="CO320" s="32"/>
      <c r="CP320" s="32"/>
      <c r="CQ320" s="32"/>
      <c r="CR320" s="32"/>
    </row>
    <row r="321" spans="1:96" s="31" customFormat="1" ht="30" customHeight="1">
      <c r="A321" s="58"/>
      <c r="B321" s="59"/>
      <c r="C321" s="60"/>
      <c r="D321" s="58"/>
      <c r="E321" s="61"/>
      <c r="F321" s="62"/>
      <c r="G321" s="58"/>
      <c r="H321" s="58"/>
      <c r="I321" s="58"/>
      <c r="J321" s="706"/>
      <c r="K321" s="63"/>
      <c r="L321" s="63"/>
      <c r="M321" s="64"/>
      <c r="N321" s="64"/>
      <c r="O321" s="65"/>
      <c r="P321" s="61"/>
      <c r="Q321" s="58"/>
      <c r="R321" s="61"/>
      <c r="S321" s="61"/>
      <c r="T321" s="361"/>
      <c r="U321" s="364"/>
      <c r="V321" s="66"/>
      <c r="W321" s="66"/>
      <c r="X321" s="364"/>
      <c r="Y321" s="67"/>
      <c r="AD321" s="68"/>
      <c r="AE321" s="69"/>
      <c r="AF321" s="70"/>
      <c r="AG321" s="68"/>
      <c r="AH321" s="70"/>
      <c r="AJ321" s="70"/>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57"/>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row>
    <row r="322" spans="1:96" s="31" customFormat="1" ht="30" customHeight="1">
      <c r="A322" s="58"/>
      <c r="B322" s="59"/>
      <c r="C322" s="60"/>
      <c r="D322" s="58"/>
      <c r="E322" s="61"/>
      <c r="F322" s="62"/>
      <c r="G322" s="58"/>
      <c r="H322" s="58"/>
      <c r="I322" s="58"/>
      <c r="J322" s="706"/>
      <c r="K322" s="63"/>
      <c r="L322" s="63"/>
      <c r="M322" s="64"/>
      <c r="N322" s="64"/>
      <c r="O322" s="65"/>
      <c r="P322" s="61"/>
      <c r="Q322" s="58"/>
      <c r="R322" s="61"/>
      <c r="S322" s="61"/>
      <c r="T322" s="361"/>
      <c r="U322" s="364"/>
      <c r="V322" s="66"/>
      <c r="W322" s="66"/>
      <c r="X322" s="364"/>
      <c r="Y322" s="67"/>
      <c r="AD322" s="68"/>
      <c r="AE322" s="69"/>
      <c r="AF322" s="70"/>
      <c r="AG322" s="68"/>
      <c r="AH322" s="70"/>
      <c r="AJ322" s="70"/>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57"/>
      <c r="BP322" s="32"/>
      <c r="BQ322" s="32"/>
      <c r="BR322" s="32"/>
      <c r="BS322" s="32"/>
      <c r="BT322" s="32"/>
      <c r="BU322" s="32"/>
      <c r="BV322" s="32"/>
      <c r="BW322" s="32"/>
      <c r="BX322" s="32"/>
      <c r="BY322" s="32"/>
      <c r="BZ322" s="32"/>
      <c r="CA322" s="32"/>
      <c r="CB322" s="32"/>
      <c r="CC322" s="32"/>
      <c r="CD322" s="32"/>
      <c r="CE322" s="32"/>
      <c r="CF322" s="32"/>
      <c r="CG322" s="32"/>
      <c r="CH322" s="32"/>
      <c r="CI322" s="32"/>
      <c r="CJ322" s="32"/>
      <c r="CK322" s="32"/>
      <c r="CL322" s="32"/>
      <c r="CM322" s="32"/>
      <c r="CN322" s="32"/>
      <c r="CO322" s="32"/>
      <c r="CP322" s="32"/>
      <c r="CQ322" s="32"/>
      <c r="CR322" s="32"/>
    </row>
    <row r="323" spans="1:96" s="31" customFormat="1" ht="30" customHeight="1">
      <c r="A323" s="58"/>
      <c r="B323" s="59"/>
      <c r="C323" s="60"/>
      <c r="D323" s="58"/>
      <c r="E323" s="61"/>
      <c r="F323" s="62"/>
      <c r="G323" s="58"/>
      <c r="H323" s="58"/>
      <c r="I323" s="58"/>
      <c r="J323" s="706"/>
      <c r="K323" s="63"/>
      <c r="L323" s="63"/>
      <c r="M323" s="64"/>
      <c r="N323" s="64"/>
      <c r="O323" s="65"/>
      <c r="P323" s="61"/>
      <c r="Q323" s="58"/>
      <c r="R323" s="61"/>
      <c r="S323" s="61"/>
      <c r="T323" s="361"/>
      <c r="U323" s="364"/>
      <c r="V323" s="66"/>
      <c r="W323" s="66"/>
      <c r="X323" s="364"/>
      <c r="Y323" s="67"/>
      <c r="AD323" s="68"/>
      <c r="AE323" s="69"/>
      <c r="AF323" s="70"/>
      <c r="AG323" s="68"/>
      <c r="AH323" s="70"/>
      <c r="AJ323" s="70"/>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57"/>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row>
    <row r="324" spans="1:96" s="31" customFormat="1" ht="30" customHeight="1">
      <c r="A324" s="58"/>
      <c r="B324" s="59"/>
      <c r="C324" s="60"/>
      <c r="D324" s="58"/>
      <c r="E324" s="61"/>
      <c r="F324" s="62"/>
      <c r="G324" s="58"/>
      <c r="H324" s="58"/>
      <c r="I324" s="58"/>
      <c r="J324" s="706"/>
      <c r="K324" s="63"/>
      <c r="L324" s="63"/>
      <c r="M324" s="64"/>
      <c r="N324" s="64"/>
      <c r="O324" s="65"/>
      <c r="P324" s="61"/>
      <c r="Q324" s="58"/>
      <c r="R324" s="61"/>
      <c r="S324" s="61"/>
      <c r="T324" s="361"/>
      <c r="U324" s="364"/>
      <c r="V324" s="66"/>
      <c r="W324" s="66"/>
      <c r="X324" s="364"/>
      <c r="Y324" s="67"/>
      <c r="AD324" s="68"/>
      <c r="AE324" s="69"/>
      <c r="AF324" s="70"/>
      <c r="AG324" s="68"/>
      <c r="AH324" s="70"/>
      <c r="AJ324" s="70"/>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57"/>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row>
    <row r="325" spans="1:96" s="31" customFormat="1" ht="30" customHeight="1">
      <c r="A325" s="58"/>
      <c r="B325" s="59"/>
      <c r="C325" s="60"/>
      <c r="D325" s="58"/>
      <c r="E325" s="61"/>
      <c r="F325" s="62"/>
      <c r="G325" s="58"/>
      <c r="H325" s="58"/>
      <c r="I325" s="58"/>
      <c r="J325" s="706"/>
      <c r="K325" s="63"/>
      <c r="L325" s="63"/>
      <c r="M325" s="64"/>
      <c r="N325" s="64"/>
      <c r="O325" s="65"/>
      <c r="P325" s="61"/>
      <c r="Q325" s="58"/>
      <c r="R325" s="61"/>
      <c r="S325" s="61"/>
      <c r="T325" s="361"/>
      <c r="U325" s="364"/>
      <c r="V325" s="66"/>
      <c r="W325" s="66"/>
      <c r="X325" s="364"/>
      <c r="Y325" s="67"/>
      <c r="AD325" s="68"/>
      <c r="AE325" s="69"/>
      <c r="AF325" s="70"/>
      <c r="AG325" s="68"/>
      <c r="AH325" s="70"/>
      <c r="AJ325" s="70"/>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57"/>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row>
    <row r="326" spans="1:96" s="31" customFormat="1" ht="30" customHeight="1">
      <c r="A326" s="58"/>
      <c r="B326" s="59"/>
      <c r="C326" s="60"/>
      <c r="D326" s="58"/>
      <c r="E326" s="61"/>
      <c r="F326" s="62"/>
      <c r="G326" s="58"/>
      <c r="H326" s="58"/>
      <c r="I326" s="58"/>
      <c r="J326" s="706"/>
      <c r="K326" s="63"/>
      <c r="L326" s="63"/>
      <c r="M326" s="64"/>
      <c r="N326" s="64"/>
      <c r="O326" s="65"/>
      <c r="P326" s="61"/>
      <c r="Q326" s="58"/>
      <c r="R326" s="61"/>
      <c r="S326" s="61"/>
      <c r="T326" s="361"/>
      <c r="U326" s="364"/>
      <c r="V326" s="66"/>
      <c r="W326" s="66"/>
      <c r="X326" s="364"/>
      <c r="Y326" s="67"/>
      <c r="AD326" s="68"/>
      <c r="AE326" s="69"/>
      <c r="AF326" s="70"/>
      <c r="AG326" s="68"/>
      <c r="AH326" s="70"/>
      <c r="AJ326" s="70"/>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57"/>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row>
    <row r="327" spans="1:96" s="31" customFormat="1" ht="30" customHeight="1">
      <c r="A327" s="58"/>
      <c r="B327" s="59"/>
      <c r="C327" s="60"/>
      <c r="D327" s="58"/>
      <c r="E327" s="61"/>
      <c r="F327" s="62"/>
      <c r="G327" s="58"/>
      <c r="H327" s="58"/>
      <c r="I327" s="58"/>
      <c r="J327" s="706"/>
      <c r="K327" s="63"/>
      <c r="L327" s="63"/>
      <c r="M327" s="64"/>
      <c r="N327" s="64"/>
      <c r="O327" s="65"/>
      <c r="P327" s="61"/>
      <c r="Q327" s="58"/>
      <c r="R327" s="61"/>
      <c r="S327" s="61"/>
      <c r="T327" s="361"/>
      <c r="U327" s="364"/>
      <c r="V327" s="66"/>
      <c r="W327" s="66"/>
      <c r="X327" s="364"/>
      <c r="Y327" s="67"/>
      <c r="AD327" s="68"/>
      <c r="AE327" s="69"/>
      <c r="AF327" s="70"/>
      <c r="AG327" s="68"/>
      <c r="AH327" s="70"/>
      <c r="AJ327" s="70"/>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57"/>
      <c r="BP327" s="32"/>
      <c r="BQ327" s="32"/>
      <c r="BR327" s="32"/>
      <c r="BS327" s="32"/>
      <c r="BT327" s="32"/>
      <c r="BU327" s="32"/>
      <c r="BV327" s="32"/>
      <c r="BW327" s="32"/>
      <c r="BX327" s="32"/>
      <c r="BY327" s="32"/>
      <c r="BZ327" s="32"/>
      <c r="CA327" s="32"/>
      <c r="CB327" s="32"/>
      <c r="CC327" s="32"/>
      <c r="CD327" s="32"/>
      <c r="CE327" s="32"/>
      <c r="CF327" s="32"/>
      <c r="CG327" s="32"/>
      <c r="CH327" s="32"/>
      <c r="CI327" s="32"/>
      <c r="CJ327" s="32"/>
      <c r="CK327" s="32"/>
      <c r="CL327" s="32"/>
      <c r="CM327" s="32"/>
      <c r="CN327" s="32"/>
      <c r="CO327" s="32"/>
      <c r="CP327" s="32"/>
      <c r="CQ327" s="32"/>
      <c r="CR327" s="32"/>
    </row>
    <row r="328" spans="1:96" s="31" customFormat="1" ht="30" customHeight="1">
      <c r="A328" s="58"/>
      <c r="B328" s="59"/>
      <c r="C328" s="60"/>
      <c r="D328" s="58"/>
      <c r="E328" s="61"/>
      <c r="F328" s="62"/>
      <c r="G328" s="58"/>
      <c r="H328" s="58"/>
      <c r="I328" s="58"/>
      <c r="J328" s="706"/>
      <c r="K328" s="63"/>
      <c r="L328" s="63"/>
      <c r="M328" s="64"/>
      <c r="N328" s="64"/>
      <c r="O328" s="65"/>
      <c r="P328" s="61"/>
      <c r="Q328" s="58"/>
      <c r="R328" s="61"/>
      <c r="S328" s="61"/>
      <c r="T328" s="361"/>
      <c r="U328" s="364"/>
      <c r="V328" s="66"/>
      <c r="W328" s="66"/>
      <c r="X328" s="364"/>
      <c r="Y328" s="67"/>
      <c r="AD328" s="68"/>
      <c r="AE328" s="69"/>
      <c r="AF328" s="70"/>
      <c r="AG328" s="68"/>
      <c r="AH328" s="70"/>
      <c r="AJ328" s="70"/>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57"/>
      <c r="BP328" s="32"/>
      <c r="BQ328" s="32"/>
      <c r="BR328" s="32"/>
      <c r="BS328" s="32"/>
      <c r="BT328" s="32"/>
      <c r="BU328" s="32"/>
      <c r="BV328" s="32"/>
      <c r="BW328" s="32"/>
      <c r="BX328" s="32"/>
      <c r="BY328" s="32"/>
      <c r="BZ328" s="32"/>
      <c r="CA328" s="32"/>
      <c r="CB328" s="32"/>
      <c r="CC328" s="32"/>
      <c r="CD328" s="32"/>
      <c r="CE328" s="32"/>
      <c r="CF328" s="32"/>
      <c r="CG328" s="32"/>
      <c r="CH328" s="32"/>
      <c r="CI328" s="32"/>
      <c r="CJ328" s="32"/>
      <c r="CK328" s="32"/>
      <c r="CL328" s="32"/>
      <c r="CM328" s="32"/>
      <c r="CN328" s="32"/>
      <c r="CO328" s="32"/>
      <c r="CP328" s="32"/>
      <c r="CQ328" s="32"/>
      <c r="CR328" s="32"/>
    </row>
    <row r="329" spans="1:96" s="31" customFormat="1" ht="30" customHeight="1">
      <c r="A329" s="58"/>
      <c r="B329" s="59"/>
      <c r="C329" s="60"/>
      <c r="D329" s="58"/>
      <c r="E329" s="61"/>
      <c r="F329" s="62"/>
      <c r="G329" s="58"/>
      <c r="H329" s="58"/>
      <c r="I329" s="58"/>
      <c r="J329" s="706"/>
      <c r="K329" s="63"/>
      <c r="L329" s="63"/>
      <c r="M329" s="64"/>
      <c r="N329" s="64"/>
      <c r="O329" s="65"/>
      <c r="P329" s="61"/>
      <c r="Q329" s="58"/>
      <c r="R329" s="61"/>
      <c r="S329" s="61"/>
      <c r="T329" s="361"/>
      <c r="U329" s="364"/>
      <c r="V329" s="66"/>
      <c r="W329" s="66"/>
      <c r="X329" s="364"/>
      <c r="Y329" s="67"/>
      <c r="AD329" s="68"/>
      <c r="AE329" s="69"/>
      <c r="AF329" s="70"/>
      <c r="AG329" s="68"/>
      <c r="AH329" s="70"/>
      <c r="AJ329" s="70"/>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57"/>
      <c r="BP329" s="32"/>
      <c r="BQ329" s="32"/>
      <c r="BR329" s="32"/>
      <c r="BS329" s="32"/>
      <c r="BT329" s="32"/>
      <c r="BU329" s="32"/>
      <c r="BV329" s="32"/>
      <c r="BW329" s="32"/>
      <c r="BX329" s="32"/>
      <c r="BY329" s="32"/>
      <c r="BZ329" s="32"/>
      <c r="CA329" s="32"/>
      <c r="CB329" s="32"/>
      <c r="CC329" s="32"/>
      <c r="CD329" s="32"/>
      <c r="CE329" s="32"/>
      <c r="CF329" s="32"/>
      <c r="CG329" s="32"/>
      <c r="CH329" s="32"/>
      <c r="CI329" s="32"/>
      <c r="CJ329" s="32"/>
      <c r="CK329" s="32"/>
      <c r="CL329" s="32"/>
      <c r="CM329" s="32"/>
      <c r="CN329" s="32"/>
      <c r="CO329" s="32"/>
      <c r="CP329" s="32"/>
      <c r="CQ329" s="32"/>
      <c r="CR329" s="32"/>
    </row>
    <row r="330" spans="1:96" s="31" customFormat="1" ht="30" customHeight="1">
      <c r="A330" s="58"/>
      <c r="B330" s="59"/>
      <c r="C330" s="60"/>
      <c r="D330" s="58"/>
      <c r="E330" s="61"/>
      <c r="F330" s="62"/>
      <c r="G330" s="58"/>
      <c r="H330" s="58"/>
      <c r="I330" s="58"/>
      <c r="J330" s="706"/>
      <c r="K330" s="63"/>
      <c r="L330" s="63"/>
      <c r="M330" s="64"/>
      <c r="N330" s="64"/>
      <c r="O330" s="65"/>
      <c r="P330" s="61"/>
      <c r="Q330" s="58"/>
      <c r="R330" s="61"/>
      <c r="S330" s="61"/>
      <c r="T330" s="361"/>
      <c r="U330" s="364"/>
      <c r="V330" s="66"/>
      <c r="W330" s="66"/>
      <c r="X330" s="364"/>
      <c r="Y330" s="67"/>
      <c r="AD330" s="68"/>
      <c r="AE330" s="69"/>
      <c r="AF330" s="70"/>
      <c r="AG330" s="68"/>
      <c r="AH330" s="70"/>
      <c r="AJ330" s="70"/>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57"/>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row>
    <row r="331" spans="1:96" s="31" customFormat="1" ht="30" customHeight="1">
      <c r="A331" s="58"/>
      <c r="B331" s="59"/>
      <c r="C331" s="60"/>
      <c r="D331" s="58"/>
      <c r="E331" s="61"/>
      <c r="F331" s="62"/>
      <c r="G331" s="58"/>
      <c r="H331" s="58"/>
      <c r="I331" s="58"/>
      <c r="J331" s="706"/>
      <c r="K331" s="63"/>
      <c r="L331" s="63"/>
      <c r="M331" s="64"/>
      <c r="N331" s="64"/>
      <c r="O331" s="65"/>
      <c r="P331" s="61"/>
      <c r="Q331" s="58"/>
      <c r="R331" s="61"/>
      <c r="S331" s="61"/>
      <c r="T331" s="361"/>
      <c r="U331" s="364"/>
      <c r="V331" s="66"/>
      <c r="W331" s="66"/>
      <c r="X331" s="364"/>
      <c r="Y331" s="67"/>
      <c r="AD331" s="68"/>
      <c r="AE331" s="69"/>
      <c r="AF331" s="70"/>
      <c r="AG331" s="68"/>
      <c r="AH331" s="70"/>
      <c r="AJ331" s="70"/>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57"/>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row>
    <row r="332" spans="1:96" s="31" customFormat="1" ht="30" customHeight="1">
      <c r="A332" s="58"/>
      <c r="B332" s="59"/>
      <c r="C332" s="60"/>
      <c r="D332" s="58"/>
      <c r="E332" s="61"/>
      <c r="F332" s="62"/>
      <c r="G332" s="58"/>
      <c r="H332" s="58"/>
      <c r="I332" s="58"/>
      <c r="J332" s="706"/>
      <c r="K332" s="63"/>
      <c r="L332" s="63"/>
      <c r="M332" s="64"/>
      <c r="N332" s="64"/>
      <c r="O332" s="65"/>
      <c r="P332" s="61"/>
      <c r="Q332" s="58"/>
      <c r="R332" s="61"/>
      <c r="S332" s="61"/>
      <c r="T332" s="361"/>
      <c r="U332" s="364"/>
      <c r="V332" s="66"/>
      <c r="W332" s="66"/>
      <c r="X332" s="364"/>
      <c r="Y332" s="67"/>
      <c r="AD332" s="68"/>
      <c r="AE332" s="69"/>
      <c r="AF332" s="70"/>
      <c r="AG332" s="68"/>
      <c r="AH332" s="70"/>
      <c r="AJ332" s="70"/>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57"/>
      <c r="BP332" s="32"/>
      <c r="BQ332" s="32"/>
      <c r="BR332" s="32"/>
      <c r="BS332" s="32"/>
      <c r="BT332" s="32"/>
      <c r="BU332" s="32"/>
      <c r="BV332" s="32"/>
      <c r="BW332" s="32"/>
      <c r="BX332" s="32"/>
      <c r="BY332" s="32"/>
      <c r="BZ332" s="32"/>
      <c r="CA332" s="32"/>
      <c r="CB332" s="32"/>
      <c r="CC332" s="32"/>
      <c r="CD332" s="32"/>
      <c r="CE332" s="32"/>
      <c r="CF332" s="32"/>
      <c r="CG332" s="32"/>
      <c r="CH332" s="32"/>
      <c r="CI332" s="32"/>
      <c r="CJ332" s="32"/>
      <c r="CK332" s="32"/>
      <c r="CL332" s="32"/>
      <c r="CM332" s="32"/>
      <c r="CN332" s="32"/>
      <c r="CO332" s="32"/>
      <c r="CP332" s="32"/>
      <c r="CQ332" s="32"/>
      <c r="CR332" s="32"/>
    </row>
    <row r="333" spans="1:96" s="31" customFormat="1" ht="30" customHeight="1">
      <c r="A333" s="58"/>
      <c r="B333" s="59"/>
      <c r="C333" s="60"/>
      <c r="D333" s="58"/>
      <c r="E333" s="61"/>
      <c r="F333" s="62"/>
      <c r="G333" s="58"/>
      <c r="H333" s="58"/>
      <c r="I333" s="58"/>
      <c r="J333" s="706"/>
      <c r="K333" s="63"/>
      <c r="L333" s="63"/>
      <c r="M333" s="64"/>
      <c r="N333" s="64"/>
      <c r="O333" s="65"/>
      <c r="P333" s="61"/>
      <c r="Q333" s="58"/>
      <c r="R333" s="61"/>
      <c r="S333" s="61"/>
      <c r="T333" s="361"/>
      <c r="U333" s="364"/>
      <c r="V333" s="66"/>
      <c r="W333" s="66"/>
      <c r="X333" s="364"/>
      <c r="Y333" s="67"/>
      <c r="AD333" s="68"/>
      <c r="AE333" s="69"/>
      <c r="AF333" s="70"/>
      <c r="AG333" s="68"/>
      <c r="AH333" s="70"/>
      <c r="AJ333" s="70"/>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57"/>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row>
    <row r="334" spans="1:96" s="31" customFormat="1" ht="30" customHeight="1">
      <c r="A334" s="58"/>
      <c r="B334" s="59"/>
      <c r="C334" s="60"/>
      <c r="D334" s="58"/>
      <c r="E334" s="61"/>
      <c r="F334" s="62"/>
      <c r="G334" s="58"/>
      <c r="H334" s="58"/>
      <c r="I334" s="58"/>
      <c r="J334" s="706"/>
      <c r="K334" s="63"/>
      <c r="L334" s="63"/>
      <c r="M334" s="64"/>
      <c r="N334" s="64"/>
      <c r="O334" s="65"/>
      <c r="P334" s="61"/>
      <c r="Q334" s="58"/>
      <c r="R334" s="61"/>
      <c r="S334" s="61"/>
      <c r="T334" s="361"/>
      <c r="U334" s="364"/>
      <c r="V334" s="66"/>
      <c r="W334" s="66"/>
      <c r="X334" s="364"/>
      <c r="Y334" s="67"/>
      <c r="AD334" s="68"/>
      <c r="AE334" s="69"/>
      <c r="AF334" s="70"/>
      <c r="AG334" s="68"/>
      <c r="AH334" s="70"/>
      <c r="AJ334" s="70"/>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57"/>
      <c r="BP334" s="32"/>
      <c r="BQ334" s="32"/>
      <c r="BR334" s="32"/>
      <c r="BS334" s="32"/>
      <c r="BT334" s="32"/>
      <c r="BU334" s="32"/>
      <c r="BV334" s="32"/>
      <c r="BW334" s="32"/>
      <c r="BX334" s="32"/>
      <c r="BY334" s="32"/>
      <c r="BZ334" s="32"/>
      <c r="CA334" s="32"/>
      <c r="CB334" s="32"/>
      <c r="CC334" s="32"/>
      <c r="CD334" s="32"/>
      <c r="CE334" s="32"/>
      <c r="CF334" s="32"/>
      <c r="CG334" s="32"/>
      <c r="CH334" s="32"/>
      <c r="CI334" s="32"/>
      <c r="CJ334" s="32"/>
      <c r="CK334" s="32"/>
      <c r="CL334" s="32"/>
      <c r="CM334" s="32"/>
      <c r="CN334" s="32"/>
      <c r="CO334" s="32"/>
      <c r="CP334" s="32"/>
      <c r="CQ334" s="32"/>
      <c r="CR334" s="32"/>
    </row>
    <row r="335" spans="1:96" s="31" customFormat="1" ht="30" customHeight="1">
      <c r="A335" s="58"/>
      <c r="B335" s="59"/>
      <c r="C335" s="60"/>
      <c r="D335" s="58"/>
      <c r="E335" s="61"/>
      <c r="F335" s="62"/>
      <c r="G335" s="58"/>
      <c r="H335" s="58"/>
      <c r="I335" s="58"/>
      <c r="J335" s="706"/>
      <c r="K335" s="63"/>
      <c r="L335" s="63"/>
      <c r="M335" s="64"/>
      <c r="N335" s="64"/>
      <c r="O335" s="65"/>
      <c r="P335" s="61"/>
      <c r="Q335" s="58"/>
      <c r="R335" s="61"/>
      <c r="S335" s="61"/>
      <c r="T335" s="361"/>
      <c r="U335" s="364"/>
      <c r="V335" s="66"/>
      <c r="W335" s="66"/>
      <c r="X335" s="364"/>
      <c r="Y335" s="67"/>
      <c r="AD335" s="68"/>
      <c r="AE335" s="69"/>
      <c r="AF335" s="70"/>
      <c r="AG335" s="68"/>
      <c r="AH335" s="70"/>
      <c r="AJ335" s="70"/>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57"/>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row>
    <row r="336" spans="1:96" s="31" customFormat="1" ht="30" customHeight="1">
      <c r="A336" s="58"/>
      <c r="B336" s="59"/>
      <c r="C336" s="60"/>
      <c r="D336" s="58"/>
      <c r="E336" s="61"/>
      <c r="F336" s="62"/>
      <c r="G336" s="58"/>
      <c r="H336" s="58"/>
      <c r="I336" s="58"/>
      <c r="J336" s="706"/>
      <c r="K336" s="63"/>
      <c r="L336" s="63"/>
      <c r="M336" s="64"/>
      <c r="N336" s="64"/>
      <c r="O336" s="65"/>
      <c r="P336" s="61"/>
      <c r="Q336" s="58"/>
      <c r="R336" s="61"/>
      <c r="S336" s="61"/>
      <c r="T336" s="361"/>
      <c r="U336" s="364"/>
      <c r="V336" s="66"/>
      <c r="W336" s="66"/>
      <c r="X336" s="364"/>
      <c r="Y336" s="67"/>
      <c r="AD336" s="68"/>
      <c r="AE336" s="69"/>
      <c r="AF336" s="70"/>
      <c r="AG336" s="68"/>
      <c r="AH336" s="70"/>
      <c r="AJ336" s="70"/>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c r="BI336" s="32"/>
      <c r="BJ336" s="32"/>
      <c r="BK336" s="32"/>
      <c r="BL336" s="32"/>
      <c r="BM336" s="32"/>
      <c r="BN336" s="32"/>
      <c r="BO336" s="57"/>
      <c r="BP336" s="32"/>
      <c r="BQ336" s="32"/>
      <c r="BR336" s="32"/>
      <c r="BS336" s="32"/>
      <c r="BT336" s="32"/>
      <c r="BU336" s="32"/>
      <c r="BV336" s="32"/>
      <c r="BW336" s="32"/>
      <c r="BX336" s="32"/>
      <c r="BY336" s="32"/>
      <c r="BZ336" s="32"/>
      <c r="CA336" s="32"/>
      <c r="CB336" s="32"/>
      <c r="CC336" s="32"/>
      <c r="CD336" s="32"/>
      <c r="CE336" s="32"/>
      <c r="CF336" s="32"/>
      <c r="CG336" s="32"/>
      <c r="CH336" s="32"/>
      <c r="CI336" s="32"/>
      <c r="CJ336" s="32"/>
      <c r="CK336" s="32"/>
      <c r="CL336" s="32"/>
      <c r="CM336" s="32"/>
      <c r="CN336" s="32"/>
      <c r="CO336" s="32"/>
      <c r="CP336" s="32"/>
      <c r="CQ336" s="32"/>
      <c r="CR336" s="32"/>
    </row>
    <row r="337" spans="1:96" s="31" customFormat="1" ht="30" customHeight="1">
      <c r="A337" s="58"/>
      <c r="B337" s="59"/>
      <c r="C337" s="60"/>
      <c r="D337" s="58"/>
      <c r="E337" s="61"/>
      <c r="F337" s="62"/>
      <c r="G337" s="58"/>
      <c r="H337" s="58"/>
      <c r="I337" s="58"/>
      <c r="J337" s="706"/>
      <c r="K337" s="63"/>
      <c r="L337" s="63"/>
      <c r="M337" s="64"/>
      <c r="N337" s="64"/>
      <c r="O337" s="65"/>
      <c r="P337" s="61"/>
      <c r="Q337" s="58"/>
      <c r="R337" s="61"/>
      <c r="S337" s="61"/>
      <c r="T337" s="361"/>
      <c r="U337" s="364"/>
      <c r="V337" s="66"/>
      <c r="W337" s="66"/>
      <c r="X337" s="364"/>
      <c r="Y337" s="67"/>
      <c r="AD337" s="68"/>
      <c r="AE337" s="69"/>
      <c r="AF337" s="70"/>
      <c r="AG337" s="68"/>
      <c r="AH337" s="70"/>
      <c r="AJ337" s="70"/>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c r="BI337" s="32"/>
      <c r="BJ337" s="32"/>
      <c r="BK337" s="32"/>
      <c r="BL337" s="32"/>
      <c r="BM337" s="32"/>
      <c r="BN337" s="32"/>
      <c r="BO337" s="57"/>
      <c r="BP337" s="32"/>
      <c r="BQ337" s="32"/>
      <c r="BR337" s="32"/>
      <c r="BS337" s="32"/>
      <c r="BT337" s="32"/>
      <c r="BU337" s="32"/>
      <c r="BV337" s="32"/>
      <c r="BW337" s="32"/>
      <c r="BX337" s="32"/>
      <c r="BY337" s="32"/>
      <c r="BZ337" s="32"/>
      <c r="CA337" s="32"/>
      <c r="CB337" s="32"/>
      <c r="CC337" s="32"/>
      <c r="CD337" s="32"/>
      <c r="CE337" s="32"/>
      <c r="CF337" s="32"/>
      <c r="CG337" s="32"/>
      <c r="CH337" s="32"/>
      <c r="CI337" s="32"/>
      <c r="CJ337" s="32"/>
      <c r="CK337" s="32"/>
      <c r="CL337" s="32"/>
      <c r="CM337" s="32"/>
      <c r="CN337" s="32"/>
      <c r="CO337" s="32"/>
      <c r="CP337" s="32"/>
      <c r="CQ337" s="32"/>
      <c r="CR337" s="32"/>
    </row>
    <row r="338" spans="1:96" s="31" customFormat="1" ht="30" customHeight="1">
      <c r="A338" s="58"/>
      <c r="B338" s="59"/>
      <c r="C338" s="60"/>
      <c r="D338" s="58"/>
      <c r="E338" s="61"/>
      <c r="F338" s="62"/>
      <c r="G338" s="58"/>
      <c r="H338" s="58"/>
      <c r="I338" s="58"/>
      <c r="J338" s="706"/>
      <c r="K338" s="63"/>
      <c r="L338" s="63"/>
      <c r="M338" s="64"/>
      <c r="N338" s="64"/>
      <c r="O338" s="65"/>
      <c r="P338" s="61"/>
      <c r="Q338" s="58"/>
      <c r="R338" s="61"/>
      <c r="S338" s="61"/>
      <c r="T338" s="361"/>
      <c r="U338" s="364"/>
      <c r="V338" s="66"/>
      <c r="W338" s="66"/>
      <c r="X338" s="364"/>
      <c r="Y338" s="67"/>
      <c r="AD338" s="68"/>
      <c r="AE338" s="69"/>
      <c r="AF338" s="70"/>
      <c r="AG338" s="68"/>
      <c r="AH338" s="70"/>
      <c r="AJ338" s="70"/>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c r="BI338" s="32"/>
      <c r="BJ338" s="32"/>
      <c r="BK338" s="32"/>
      <c r="BL338" s="32"/>
      <c r="BM338" s="32"/>
      <c r="BN338" s="32"/>
      <c r="BO338" s="57"/>
      <c r="BP338" s="32"/>
      <c r="BQ338" s="32"/>
      <c r="BR338" s="32"/>
      <c r="BS338" s="32"/>
      <c r="BT338" s="32"/>
      <c r="BU338" s="32"/>
      <c r="BV338" s="32"/>
      <c r="BW338" s="32"/>
      <c r="BX338" s="32"/>
      <c r="BY338" s="32"/>
      <c r="BZ338" s="32"/>
      <c r="CA338" s="32"/>
      <c r="CB338" s="32"/>
      <c r="CC338" s="32"/>
      <c r="CD338" s="32"/>
      <c r="CE338" s="32"/>
      <c r="CF338" s="32"/>
      <c r="CG338" s="32"/>
      <c r="CH338" s="32"/>
      <c r="CI338" s="32"/>
      <c r="CJ338" s="32"/>
      <c r="CK338" s="32"/>
      <c r="CL338" s="32"/>
      <c r="CM338" s="32"/>
      <c r="CN338" s="32"/>
      <c r="CO338" s="32"/>
      <c r="CP338" s="32"/>
      <c r="CQ338" s="32"/>
      <c r="CR338" s="32"/>
    </row>
    <row r="339" spans="1:96" s="31" customFormat="1" ht="30" customHeight="1">
      <c r="A339" s="58"/>
      <c r="B339" s="59"/>
      <c r="C339" s="60"/>
      <c r="D339" s="58"/>
      <c r="E339" s="61"/>
      <c r="F339" s="62"/>
      <c r="G339" s="58"/>
      <c r="H339" s="58"/>
      <c r="I339" s="58"/>
      <c r="J339" s="706"/>
      <c r="K339" s="63"/>
      <c r="L339" s="63"/>
      <c r="M339" s="64"/>
      <c r="N339" s="64"/>
      <c r="O339" s="65"/>
      <c r="P339" s="61"/>
      <c r="Q339" s="58"/>
      <c r="R339" s="61"/>
      <c r="S339" s="61"/>
      <c r="T339" s="361"/>
      <c r="U339" s="364"/>
      <c r="V339" s="66"/>
      <c r="W339" s="66"/>
      <c r="X339" s="364"/>
      <c r="Y339" s="67"/>
      <c r="AD339" s="68"/>
      <c r="AE339" s="69"/>
      <c r="AF339" s="70"/>
      <c r="AG339" s="68"/>
      <c r="AH339" s="70"/>
      <c r="AJ339" s="70"/>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c r="BI339" s="32"/>
      <c r="BJ339" s="32"/>
      <c r="BK339" s="32"/>
      <c r="BL339" s="32"/>
      <c r="BM339" s="32"/>
      <c r="BN339" s="32"/>
      <c r="BO339" s="57"/>
      <c r="BP339" s="32"/>
      <c r="BQ339" s="32"/>
      <c r="BR339" s="32"/>
      <c r="BS339" s="32"/>
      <c r="BT339" s="32"/>
      <c r="BU339" s="32"/>
      <c r="BV339" s="32"/>
      <c r="BW339" s="32"/>
      <c r="BX339" s="32"/>
      <c r="BY339" s="32"/>
      <c r="BZ339" s="32"/>
      <c r="CA339" s="32"/>
      <c r="CB339" s="32"/>
      <c r="CC339" s="32"/>
      <c r="CD339" s="32"/>
      <c r="CE339" s="32"/>
      <c r="CF339" s="32"/>
      <c r="CG339" s="32"/>
      <c r="CH339" s="32"/>
      <c r="CI339" s="32"/>
      <c r="CJ339" s="32"/>
      <c r="CK339" s="32"/>
      <c r="CL339" s="32"/>
      <c r="CM339" s="32"/>
      <c r="CN339" s="32"/>
      <c r="CO339" s="32"/>
      <c r="CP339" s="32"/>
      <c r="CQ339" s="32"/>
      <c r="CR339" s="32"/>
    </row>
    <row r="340" spans="1:96" s="31" customFormat="1" ht="30" customHeight="1">
      <c r="A340" s="58"/>
      <c r="B340" s="59"/>
      <c r="C340" s="60"/>
      <c r="D340" s="58"/>
      <c r="E340" s="61"/>
      <c r="F340" s="62"/>
      <c r="G340" s="58"/>
      <c r="H340" s="58"/>
      <c r="I340" s="58"/>
      <c r="J340" s="706"/>
      <c r="K340" s="63"/>
      <c r="L340" s="63"/>
      <c r="M340" s="64"/>
      <c r="N340" s="64"/>
      <c r="O340" s="65"/>
      <c r="P340" s="61"/>
      <c r="Q340" s="58"/>
      <c r="R340" s="61"/>
      <c r="S340" s="61"/>
      <c r="T340" s="361"/>
      <c r="U340" s="364"/>
      <c r="V340" s="66"/>
      <c r="W340" s="66"/>
      <c r="X340" s="364"/>
      <c r="Y340" s="67"/>
      <c r="AD340" s="68"/>
      <c r="AE340" s="69"/>
      <c r="AF340" s="70"/>
      <c r="AG340" s="68"/>
      <c r="AH340" s="70"/>
      <c r="AJ340" s="70"/>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c r="BI340" s="32"/>
      <c r="BJ340" s="32"/>
      <c r="BK340" s="32"/>
      <c r="BL340" s="32"/>
      <c r="BM340" s="32"/>
      <c r="BN340" s="32"/>
      <c r="BO340" s="57"/>
      <c r="BP340" s="32"/>
      <c r="BQ340" s="32"/>
      <c r="BR340" s="32"/>
      <c r="BS340" s="32"/>
      <c r="BT340" s="32"/>
      <c r="BU340" s="32"/>
      <c r="BV340" s="32"/>
      <c r="BW340" s="32"/>
      <c r="BX340" s="32"/>
      <c r="BY340" s="32"/>
      <c r="BZ340" s="32"/>
      <c r="CA340" s="32"/>
      <c r="CB340" s="32"/>
      <c r="CC340" s="32"/>
      <c r="CD340" s="32"/>
      <c r="CE340" s="32"/>
      <c r="CF340" s="32"/>
      <c r="CG340" s="32"/>
      <c r="CH340" s="32"/>
      <c r="CI340" s="32"/>
      <c r="CJ340" s="32"/>
      <c r="CK340" s="32"/>
      <c r="CL340" s="32"/>
      <c r="CM340" s="32"/>
      <c r="CN340" s="32"/>
      <c r="CO340" s="32"/>
      <c r="CP340" s="32"/>
      <c r="CQ340" s="32"/>
      <c r="CR340" s="32"/>
    </row>
    <row r="341" spans="1:96" s="31" customFormat="1" ht="30" customHeight="1">
      <c r="A341" s="58"/>
      <c r="B341" s="59"/>
      <c r="C341" s="60"/>
      <c r="D341" s="58"/>
      <c r="E341" s="61"/>
      <c r="F341" s="62"/>
      <c r="G341" s="58"/>
      <c r="H341" s="58"/>
      <c r="I341" s="58"/>
      <c r="J341" s="706"/>
      <c r="K341" s="63"/>
      <c r="L341" s="63"/>
      <c r="M341" s="64"/>
      <c r="N341" s="64"/>
      <c r="O341" s="65"/>
      <c r="P341" s="61"/>
      <c r="Q341" s="58"/>
      <c r="R341" s="61"/>
      <c r="S341" s="61"/>
      <c r="T341" s="361"/>
      <c r="U341" s="364"/>
      <c r="V341" s="66"/>
      <c r="W341" s="66"/>
      <c r="X341" s="364"/>
      <c r="Y341" s="67"/>
      <c r="AD341" s="68"/>
      <c r="AE341" s="69"/>
      <c r="AF341" s="70"/>
      <c r="AG341" s="68"/>
      <c r="AH341" s="70"/>
      <c r="AJ341" s="70"/>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c r="BI341" s="32"/>
      <c r="BJ341" s="32"/>
      <c r="BK341" s="32"/>
      <c r="BL341" s="32"/>
      <c r="BM341" s="32"/>
      <c r="BN341" s="32"/>
      <c r="BO341" s="57"/>
      <c r="BP341" s="32"/>
      <c r="BQ341" s="32"/>
      <c r="BR341" s="32"/>
      <c r="BS341" s="32"/>
      <c r="BT341" s="32"/>
      <c r="BU341" s="32"/>
      <c r="BV341" s="32"/>
      <c r="BW341" s="32"/>
      <c r="BX341" s="32"/>
      <c r="BY341" s="32"/>
      <c r="BZ341" s="32"/>
      <c r="CA341" s="32"/>
      <c r="CB341" s="32"/>
      <c r="CC341" s="32"/>
      <c r="CD341" s="32"/>
      <c r="CE341" s="32"/>
      <c r="CF341" s="32"/>
      <c r="CG341" s="32"/>
      <c r="CH341" s="32"/>
      <c r="CI341" s="32"/>
      <c r="CJ341" s="32"/>
      <c r="CK341" s="32"/>
      <c r="CL341" s="32"/>
      <c r="CM341" s="32"/>
      <c r="CN341" s="32"/>
      <c r="CO341" s="32"/>
      <c r="CP341" s="32"/>
      <c r="CQ341" s="32"/>
      <c r="CR341" s="32"/>
    </row>
    <row r="342" spans="1:96" s="31" customFormat="1" ht="30" customHeight="1">
      <c r="A342" s="58"/>
      <c r="B342" s="59"/>
      <c r="C342" s="60"/>
      <c r="D342" s="58"/>
      <c r="E342" s="61"/>
      <c r="F342" s="62"/>
      <c r="G342" s="58"/>
      <c r="H342" s="58"/>
      <c r="I342" s="58"/>
      <c r="J342" s="706"/>
      <c r="K342" s="63"/>
      <c r="L342" s="63"/>
      <c r="M342" s="64"/>
      <c r="N342" s="64"/>
      <c r="O342" s="65"/>
      <c r="P342" s="61"/>
      <c r="Q342" s="58"/>
      <c r="R342" s="61"/>
      <c r="S342" s="61"/>
      <c r="T342" s="361"/>
      <c r="U342" s="364"/>
      <c r="V342" s="66"/>
      <c r="W342" s="66"/>
      <c r="X342" s="364"/>
      <c r="Y342" s="67"/>
      <c r="AD342" s="68"/>
      <c r="AE342" s="69"/>
      <c r="AF342" s="70"/>
      <c r="AG342" s="68"/>
      <c r="AH342" s="70"/>
      <c r="AJ342" s="70"/>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c r="BI342" s="32"/>
      <c r="BJ342" s="32"/>
      <c r="BK342" s="32"/>
      <c r="BL342" s="32"/>
      <c r="BM342" s="32"/>
      <c r="BN342" s="32"/>
      <c r="BO342" s="57"/>
      <c r="BP342" s="32"/>
      <c r="BQ342" s="32"/>
      <c r="BR342" s="32"/>
      <c r="BS342" s="32"/>
      <c r="BT342" s="32"/>
      <c r="BU342" s="32"/>
      <c r="BV342" s="32"/>
      <c r="BW342" s="32"/>
      <c r="BX342" s="32"/>
      <c r="BY342" s="32"/>
      <c r="BZ342" s="32"/>
      <c r="CA342" s="32"/>
      <c r="CB342" s="32"/>
      <c r="CC342" s="32"/>
      <c r="CD342" s="32"/>
      <c r="CE342" s="32"/>
      <c r="CF342" s="32"/>
      <c r="CG342" s="32"/>
      <c r="CH342" s="32"/>
      <c r="CI342" s="32"/>
      <c r="CJ342" s="32"/>
      <c r="CK342" s="32"/>
      <c r="CL342" s="32"/>
      <c r="CM342" s="32"/>
      <c r="CN342" s="32"/>
      <c r="CO342" s="32"/>
      <c r="CP342" s="32"/>
      <c r="CQ342" s="32"/>
      <c r="CR342" s="32"/>
    </row>
    <row r="343" spans="1:96" s="31" customFormat="1" ht="30" customHeight="1">
      <c r="A343" s="58"/>
      <c r="B343" s="59"/>
      <c r="C343" s="60"/>
      <c r="D343" s="58"/>
      <c r="E343" s="61"/>
      <c r="F343" s="62"/>
      <c r="G343" s="58"/>
      <c r="H343" s="58"/>
      <c r="I343" s="58"/>
      <c r="J343" s="706"/>
      <c r="K343" s="63"/>
      <c r="L343" s="63"/>
      <c r="M343" s="64"/>
      <c r="N343" s="64"/>
      <c r="O343" s="65"/>
      <c r="P343" s="61"/>
      <c r="Q343" s="58"/>
      <c r="R343" s="61"/>
      <c r="S343" s="61"/>
      <c r="T343" s="361"/>
      <c r="U343" s="364"/>
      <c r="V343" s="66"/>
      <c r="W343" s="66"/>
      <c r="X343" s="364"/>
      <c r="Y343" s="67"/>
      <c r="AD343" s="68"/>
      <c r="AE343" s="69"/>
      <c r="AF343" s="70"/>
      <c r="AG343" s="68"/>
      <c r="AH343" s="70"/>
      <c r="AJ343" s="70"/>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c r="BI343" s="32"/>
      <c r="BJ343" s="32"/>
      <c r="BK343" s="32"/>
      <c r="BL343" s="32"/>
      <c r="BM343" s="32"/>
      <c r="BN343" s="32"/>
      <c r="BO343" s="57"/>
      <c r="BP343" s="32"/>
      <c r="BQ343" s="32"/>
      <c r="BR343" s="32"/>
      <c r="BS343" s="32"/>
      <c r="BT343" s="32"/>
      <c r="BU343" s="32"/>
      <c r="BV343" s="32"/>
      <c r="BW343" s="32"/>
      <c r="BX343" s="32"/>
      <c r="BY343" s="32"/>
      <c r="BZ343" s="32"/>
      <c r="CA343" s="32"/>
      <c r="CB343" s="32"/>
      <c r="CC343" s="32"/>
      <c r="CD343" s="32"/>
      <c r="CE343" s="32"/>
      <c r="CF343" s="32"/>
      <c r="CG343" s="32"/>
      <c r="CH343" s="32"/>
      <c r="CI343" s="32"/>
      <c r="CJ343" s="32"/>
      <c r="CK343" s="32"/>
      <c r="CL343" s="32"/>
      <c r="CM343" s="32"/>
      <c r="CN343" s="32"/>
      <c r="CO343" s="32"/>
      <c r="CP343" s="32"/>
      <c r="CQ343" s="32"/>
      <c r="CR343" s="32"/>
    </row>
    <row r="344" spans="1:96" s="31" customFormat="1" ht="30" customHeight="1">
      <c r="A344" s="58"/>
      <c r="B344" s="59"/>
      <c r="C344" s="60"/>
      <c r="D344" s="58"/>
      <c r="E344" s="61"/>
      <c r="F344" s="62"/>
      <c r="G344" s="58"/>
      <c r="H344" s="58"/>
      <c r="I344" s="58"/>
      <c r="J344" s="706"/>
      <c r="K344" s="63"/>
      <c r="L344" s="63"/>
      <c r="M344" s="64"/>
      <c r="N344" s="64"/>
      <c r="O344" s="65"/>
      <c r="P344" s="61"/>
      <c r="Q344" s="58"/>
      <c r="R344" s="61"/>
      <c r="S344" s="61"/>
      <c r="T344" s="361"/>
      <c r="U344" s="364"/>
      <c r="V344" s="66"/>
      <c r="W344" s="66"/>
      <c r="X344" s="364"/>
      <c r="Y344" s="67"/>
      <c r="AD344" s="68"/>
      <c r="AE344" s="69"/>
      <c r="AF344" s="70"/>
      <c r="AG344" s="68"/>
      <c r="AH344" s="70"/>
      <c r="AJ344" s="70"/>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57"/>
      <c r="BP344" s="32"/>
      <c r="BQ344" s="32"/>
      <c r="BR344" s="32"/>
      <c r="BS344" s="32"/>
      <c r="BT344" s="32"/>
      <c r="BU344" s="32"/>
      <c r="BV344" s="32"/>
      <c r="BW344" s="32"/>
      <c r="BX344" s="32"/>
      <c r="BY344" s="32"/>
      <c r="BZ344" s="32"/>
      <c r="CA344" s="32"/>
      <c r="CB344" s="32"/>
      <c r="CC344" s="32"/>
      <c r="CD344" s="32"/>
      <c r="CE344" s="32"/>
      <c r="CF344" s="32"/>
      <c r="CG344" s="32"/>
      <c r="CH344" s="32"/>
      <c r="CI344" s="32"/>
      <c r="CJ344" s="32"/>
      <c r="CK344" s="32"/>
      <c r="CL344" s="32"/>
      <c r="CM344" s="32"/>
      <c r="CN344" s="32"/>
      <c r="CO344" s="32"/>
      <c r="CP344" s="32"/>
      <c r="CQ344" s="32"/>
      <c r="CR344" s="32"/>
    </row>
    <row r="345" spans="1:96" s="31" customFormat="1" ht="30" customHeight="1">
      <c r="A345" s="58"/>
      <c r="B345" s="59"/>
      <c r="C345" s="60"/>
      <c r="D345" s="58"/>
      <c r="E345" s="61"/>
      <c r="F345" s="62"/>
      <c r="G345" s="58"/>
      <c r="H345" s="58"/>
      <c r="I345" s="58"/>
      <c r="J345" s="706"/>
      <c r="K345" s="63"/>
      <c r="L345" s="63"/>
      <c r="M345" s="64"/>
      <c r="N345" s="64"/>
      <c r="O345" s="65"/>
      <c r="P345" s="61"/>
      <c r="Q345" s="58"/>
      <c r="R345" s="61"/>
      <c r="S345" s="61"/>
      <c r="T345" s="361"/>
      <c r="U345" s="364"/>
      <c r="V345" s="66"/>
      <c r="W345" s="66"/>
      <c r="X345" s="364"/>
      <c r="Y345" s="67"/>
      <c r="AD345" s="68"/>
      <c r="AE345" s="69"/>
      <c r="AF345" s="70"/>
      <c r="AG345" s="68"/>
      <c r="AH345" s="70"/>
      <c r="AJ345" s="70"/>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57"/>
      <c r="BP345" s="32"/>
      <c r="BQ345" s="32"/>
      <c r="BR345" s="32"/>
      <c r="BS345" s="32"/>
      <c r="BT345" s="32"/>
      <c r="BU345" s="32"/>
      <c r="BV345" s="32"/>
      <c r="BW345" s="32"/>
      <c r="BX345" s="32"/>
      <c r="BY345" s="32"/>
      <c r="BZ345" s="32"/>
      <c r="CA345" s="32"/>
      <c r="CB345" s="32"/>
      <c r="CC345" s="32"/>
      <c r="CD345" s="32"/>
      <c r="CE345" s="32"/>
      <c r="CF345" s="32"/>
      <c r="CG345" s="32"/>
      <c r="CH345" s="32"/>
      <c r="CI345" s="32"/>
      <c r="CJ345" s="32"/>
      <c r="CK345" s="32"/>
      <c r="CL345" s="32"/>
      <c r="CM345" s="32"/>
      <c r="CN345" s="32"/>
      <c r="CO345" s="32"/>
      <c r="CP345" s="32"/>
      <c r="CQ345" s="32"/>
      <c r="CR345" s="32"/>
    </row>
    <row r="346" spans="1:96" s="31" customFormat="1" ht="30" customHeight="1">
      <c r="A346" s="58"/>
      <c r="B346" s="59"/>
      <c r="C346" s="60"/>
      <c r="D346" s="58"/>
      <c r="E346" s="61"/>
      <c r="F346" s="62"/>
      <c r="G346" s="58"/>
      <c r="H346" s="58"/>
      <c r="I346" s="58"/>
      <c r="J346" s="706"/>
      <c r="K346" s="63"/>
      <c r="L346" s="63"/>
      <c r="M346" s="64"/>
      <c r="N346" s="64"/>
      <c r="O346" s="65"/>
      <c r="P346" s="61"/>
      <c r="Q346" s="58"/>
      <c r="R346" s="61"/>
      <c r="S346" s="61"/>
      <c r="T346" s="361"/>
      <c r="U346" s="364"/>
      <c r="V346" s="66"/>
      <c r="W346" s="66"/>
      <c r="X346" s="364"/>
      <c r="Y346" s="67"/>
      <c r="AD346" s="68"/>
      <c r="AE346" s="69"/>
      <c r="AF346" s="70"/>
      <c r="AG346" s="68"/>
      <c r="AH346" s="70"/>
      <c r="AJ346" s="70"/>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57"/>
      <c r="BP346" s="32"/>
      <c r="BQ346" s="32"/>
      <c r="BR346" s="32"/>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c r="CR346" s="32"/>
    </row>
    <row r="347" spans="1:96" s="31" customFormat="1" ht="30" customHeight="1">
      <c r="A347" s="58"/>
      <c r="B347" s="59"/>
      <c r="C347" s="60"/>
      <c r="D347" s="58"/>
      <c r="E347" s="61"/>
      <c r="F347" s="62"/>
      <c r="G347" s="58"/>
      <c r="H347" s="58"/>
      <c r="I347" s="58"/>
      <c r="J347" s="706"/>
      <c r="K347" s="63"/>
      <c r="L347" s="63"/>
      <c r="M347" s="64"/>
      <c r="N347" s="64"/>
      <c r="O347" s="65"/>
      <c r="P347" s="61"/>
      <c r="Q347" s="58"/>
      <c r="R347" s="61"/>
      <c r="S347" s="61"/>
      <c r="T347" s="361"/>
      <c r="U347" s="364"/>
      <c r="V347" s="66"/>
      <c r="W347" s="66"/>
      <c r="X347" s="364"/>
      <c r="Y347" s="67"/>
      <c r="AD347" s="68"/>
      <c r="AE347" s="69"/>
      <c r="AF347" s="70"/>
      <c r="AG347" s="68"/>
      <c r="AH347" s="70"/>
      <c r="AJ347" s="70"/>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c r="BI347" s="32"/>
      <c r="BJ347" s="32"/>
      <c r="BK347" s="32"/>
      <c r="BL347" s="32"/>
      <c r="BM347" s="32"/>
      <c r="BN347" s="32"/>
      <c r="BO347" s="57"/>
      <c r="BP347" s="32"/>
      <c r="BQ347" s="32"/>
      <c r="BR347" s="32"/>
      <c r="BS347" s="32"/>
      <c r="BT347" s="32"/>
      <c r="BU347" s="32"/>
      <c r="BV347" s="32"/>
      <c r="BW347" s="32"/>
      <c r="BX347" s="32"/>
      <c r="BY347" s="32"/>
      <c r="BZ347" s="32"/>
      <c r="CA347" s="32"/>
      <c r="CB347" s="32"/>
      <c r="CC347" s="32"/>
      <c r="CD347" s="32"/>
      <c r="CE347" s="32"/>
      <c r="CF347" s="32"/>
      <c r="CG347" s="32"/>
      <c r="CH347" s="32"/>
      <c r="CI347" s="32"/>
      <c r="CJ347" s="32"/>
      <c r="CK347" s="32"/>
      <c r="CL347" s="32"/>
      <c r="CM347" s="32"/>
      <c r="CN347" s="32"/>
      <c r="CO347" s="32"/>
      <c r="CP347" s="32"/>
      <c r="CQ347" s="32"/>
      <c r="CR347" s="32"/>
    </row>
    <row r="348" spans="1:96" s="31" customFormat="1" ht="30" customHeight="1">
      <c r="A348" s="58"/>
      <c r="B348" s="59"/>
      <c r="C348" s="60"/>
      <c r="D348" s="58"/>
      <c r="E348" s="61"/>
      <c r="F348" s="62"/>
      <c r="G348" s="58"/>
      <c r="H348" s="58"/>
      <c r="I348" s="58"/>
      <c r="J348" s="706"/>
      <c r="K348" s="63"/>
      <c r="L348" s="63"/>
      <c r="M348" s="64"/>
      <c r="N348" s="64"/>
      <c r="O348" s="65"/>
      <c r="P348" s="61"/>
      <c r="Q348" s="58"/>
      <c r="R348" s="61"/>
      <c r="S348" s="61"/>
      <c r="T348" s="361"/>
      <c r="U348" s="364"/>
      <c r="V348" s="66"/>
      <c r="W348" s="66"/>
      <c r="X348" s="364"/>
      <c r="Y348" s="67"/>
      <c r="AD348" s="68"/>
      <c r="AE348" s="69"/>
      <c r="AF348" s="70"/>
      <c r="AG348" s="68"/>
      <c r="AH348" s="70"/>
      <c r="AJ348" s="70"/>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c r="BI348" s="32"/>
      <c r="BJ348" s="32"/>
      <c r="BK348" s="32"/>
      <c r="BL348" s="32"/>
      <c r="BM348" s="32"/>
      <c r="BN348" s="32"/>
      <c r="BO348" s="57"/>
      <c r="BP348" s="32"/>
      <c r="BQ348" s="32"/>
      <c r="BR348" s="32"/>
      <c r="BS348" s="32"/>
      <c r="BT348" s="32"/>
      <c r="BU348" s="32"/>
      <c r="BV348" s="32"/>
      <c r="BW348" s="32"/>
      <c r="BX348" s="32"/>
      <c r="BY348" s="32"/>
      <c r="BZ348" s="32"/>
      <c r="CA348" s="32"/>
      <c r="CB348" s="32"/>
      <c r="CC348" s="32"/>
      <c r="CD348" s="32"/>
      <c r="CE348" s="32"/>
      <c r="CF348" s="32"/>
      <c r="CG348" s="32"/>
      <c r="CH348" s="32"/>
      <c r="CI348" s="32"/>
      <c r="CJ348" s="32"/>
      <c r="CK348" s="32"/>
      <c r="CL348" s="32"/>
      <c r="CM348" s="32"/>
      <c r="CN348" s="32"/>
      <c r="CO348" s="32"/>
      <c r="CP348" s="32"/>
      <c r="CQ348" s="32"/>
      <c r="CR348" s="32"/>
    </row>
    <row r="349" spans="1:96" s="31" customFormat="1" ht="30" customHeight="1">
      <c r="A349" s="58"/>
      <c r="B349" s="59"/>
      <c r="C349" s="60"/>
      <c r="D349" s="58"/>
      <c r="E349" s="61"/>
      <c r="F349" s="62"/>
      <c r="G349" s="58"/>
      <c r="H349" s="58"/>
      <c r="I349" s="58"/>
      <c r="J349" s="706"/>
      <c r="K349" s="63"/>
      <c r="L349" s="63"/>
      <c r="M349" s="64"/>
      <c r="N349" s="64"/>
      <c r="O349" s="65"/>
      <c r="P349" s="61"/>
      <c r="Q349" s="58"/>
      <c r="R349" s="61"/>
      <c r="S349" s="61"/>
      <c r="T349" s="361"/>
      <c r="U349" s="364"/>
      <c r="V349" s="66"/>
      <c r="W349" s="66"/>
      <c r="X349" s="364"/>
      <c r="Y349" s="67"/>
      <c r="AD349" s="68"/>
      <c r="AE349" s="69"/>
      <c r="AF349" s="70"/>
      <c r="AG349" s="68"/>
      <c r="AH349" s="70"/>
      <c r="AJ349" s="70"/>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c r="BI349" s="32"/>
      <c r="BJ349" s="32"/>
      <c r="BK349" s="32"/>
      <c r="BL349" s="32"/>
      <c r="BM349" s="32"/>
      <c r="BN349" s="32"/>
      <c r="BO349" s="57"/>
      <c r="BP349" s="32"/>
      <c r="BQ349" s="32"/>
      <c r="BR349" s="32"/>
      <c r="BS349" s="32"/>
      <c r="BT349" s="32"/>
      <c r="BU349" s="32"/>
      <c r="BV349" s="32"/>
      <c r="BW349" s="32"/>
      <c r="BX349" s="32"/>
      <c r="BY349" s="32"/>
      <c r="BZ349" s="32"/>
      <c r="CA349" s="32"/>
      <c r="CB349" s="32"/>
      <c r="CC349" s="32"/>
      <c r="CD349" s="32"/>
      <c r="CE349" s="32"/>
      <c r="CF349" s="32"/>
      <c r="CG349" s="32"/>
      <c r="CH349" s="32"/>
      <c r="CI349" s="32"/>
      <c r="CJ349" s="32"/>
      <c r="CK349" s="32"/>
      <c r="CL349" s="32"/>
      <c r="CM349" s="32"/>
      <c r="CN349" s="32"/>
      <c r="CO349" s="32"/>
      <c r="CP349" s="32"/>
      <c r="CQ349" s="32"/>
      <c r="CR349" s="32"/>
    </row>
    <row r="350" spans="1:96" s="31" customFormat="1" ht="30" customHeight="1">
      <c r="A350" s="58"/>
      <c r="B350" s="59"/>
      <c r="C350" s="60"/>
      <c r="D350" s="58"/>
      <c r="E350" s="61"/>
      <c r="F350" s="62"/>
      <c r="G350" s="58"/>
      <c r="H350" s="58"/>
      <c r="I350" s="58"/>
      <c r="J350" s="706"/>
      <c r="K350" s="63"/>
      <c r="L350" s="63"/>
      <c r="M350" s="64"/>
      <c r="N350" s="64"/>
      <c r="O350" s="65"/>
      <c r="P350" s="61"/>
      <c r="Q350" s="58"/>
      <c r="R350" s="61"/>
      <c r="S350" s="61"/>
      <c r="T350" s="361"/>
      <c r="U350" s="364"/>
      <c r="V350" s="66"/>
      <c r="W350" s="66"/>
      <c r="X350" s="364"/>
      <c r="Y350" s="67"/>
      <c r="AD350" s="68"/>
      <c r="AE350" s="69"/>
      <c r="AF350" s="70"/>
      <c r="AG350" s="68"/>
      <c r="AH350" s="70"/>
      <c r="AJ350" s="70"/>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c r="BI350" s="32"/>
      <c r="BJ350" s="32"/>
      <c r="BK350" s="32"/>
      <c r="BL350" s="32"/>
      <c r="BM350" s="32"/>
      <c r="BN350" s="32"/>
      <c r="BO350" s="57"/>
      <c r="BP350" s="32"/>
      <c r="BQ350" s="32"/>
      <c r="BR350" s="32"/>
      <c r="BS350" s="32"/>
      <c r="BT350" s="32"/>
      <c r="BU350" s="32"/>
      <c r="BV350" s="32"/>
      <c r="BW350" s="32"/>
      <c r="BX350" s="32"/>
      <c r="BY350" s="32"/>
      <c r="BZ350" s="32"/>
      <c r="CA350" s="32"/>
      <c r="CB350" s="32"/>
      <c r="CC350" s="32"/>
      <c r="CD350" s="32"/>
      <c r="CE350" s="32"/>
      <c r="CF350" s="32"/>
      <c r="CG350" s="32"/>
      <c r="CH350" s="32"/>
      <c r="CI350" s="32"/>
      <c r="CJ350" s="32"/>
      <c r="CK350" s="32"/>
      <c r="CL350" s="32"/>
      <c r="CM350" s="32"/>
      <c r="CN350" s="32"/>
      <c r="CO350" s="32"/>
      <c r="CP350" s="32"/>
      <c r="CQ350" s="32"/>
      <c r="CR350" s="32"/>
    </row>
    <row r="351" spans="1:96" s="31" customFormat="1" ht="30" customHeight="1">
      <c r="A351" s="58"/>
      <c r="B351" s="59"/>
      <c r="C351" s="60"/>
      <c r="D351" s="58"/>
      <c r="E351" s="61"/>
      <c r="F351" s="62"/>
      <c r="G351" s="58"/>
      <c r="H351" s="58"/>
      <c r="I351" s="58"/>
      <c r="J351" s="706"/>
      <c r="K351" s="63"/>
      <c r="L351" s="63"/>
      <c r="M351" s="64"/>
      <c r="N351" s="64"/>
      <c r="O351" s="65"/>
      <c r="P351" s="61"/>
      <c r="Q351" s="58"/>
      <c r="R351" s="61"/>
      <c r="S351" s="61"/>
      <c r="T351" s="361"/>
      <c r="U351" s="364"/>
      <c r="V351" s="66"/>
      <c r="W351" s="66"/>
      <c r="X351" s="364"/>
      <c r="Y351" s="67"/>
      <c r="AD351" s="68"/>
      <c r="AE351" s="69"/>
      <c r="AF351" s="70"/>
      <c r="AG351" s="68"/>
      <c r="AH351" s="70"/>
      <c r="AJ351" s="70"/>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c r="BI351" s="32"/>
      <c r="BJ351" s="32"/>
      <c r="BK351" s="32"/>
      <c r="BL351" s="32"/>
      <c r="BM351" s="32"/>
      <c r="BN351" s="32"/>
      <c r="BO351" s="57"/>
      <c r="BP351" s="32"/>
      <c r="BQ351" s="32"/>
      <c r="BR351" s="32"/>
      <c r="BS351" s="32"/>
      <c r="BT351" s="32"/>
      <c r="BU351" s="32"/>
      <c r="BV351" s="32"/>
      <c r="BW351" s="32"/>
      <c r="BX351" s="32"/>
      <c r="BY351" s="32"/>
      <c r="BZ351" s="32"/>
      <c r="CA351" s="32"/>
      <c r="CB351" s="32"/>
      <c r="CC351" s="32"/>
      <c r="CD351" s="32"/>
      <c r="CE351" s="32"/>
      <c r="CF351" s="32"/>
      <c r="CG351" s="32"/>
      <c r="CH351" s="32"/>
      <c r="CI351" s="32"/>
      <c r="CJ351" s="32"/>
      <c r="CK351" s="32"/>
      <c r="CL351" s="32"/>
      <c r="CM351" s="32"/>
      <c r="CN351" s="32"/>
      <c r="CO351" s="32"/>
      <c r="CP351" s="32"/>
      <c r="CQ351" s="32"/>
      <c r="CR351" s="32"/>
    </row>
    <row r="352" spans="1:96" s="31" customFormat="1" ht="30" customHeight="1">
      <c r="A352" s="58"/>
      <c r="B352" s="59"/>
      <c r="C352" s="60"/>
      <c r="D352" s="58"/>
      <c r="E352" s="61"/>
      <c r="F352" s="62"/>
      <c r="G352" s="58"/>
      <c r="H352" s="58"/>
      <c r="I352" s="58"/>
      <c r="J352" s="706"/>
      <c r="K352" s="63"/>
      <c r="L352" s="63"/>
      <c r="M352" s="64"/>
      <c r="N352" s="64"/>
      <c r="O352" s="65"/>
      <c r="P352" s="61"/>
      <c r="Q352" s="58"/>
      <c r="R352" s="61"/>
      <c r="S352" s="61"/>
      <c r="T352" s="361"/>
      <c r="U352" s="364"/>
      <c r="V352" s="66"/>
      <c r="W352" s="66"/>
      <c r="X352" s="364"/>
      <c r="Y352" s="67"/>
      <c r="AD352" s="68"/>
      <c r="AE352" s="69"/>
      <c r="AF352" s="70"/>
      <c r="AG352" s="68"/>
      <c r="AH352" s="70"/>
      <c r="AJ352" s="70"/>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57"/>
      <c r="BP352" s="32"/>
      <c r="BQ352" s="32"/>
      <c r="BR352" s="32"/>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c r="CR352" s="32"/>
    </row>
    <row r="353" spans="1:96" s="31" customFormat="1" ht="30" customHeight="1">
      <c r="A353" s="58"/>
      <c r="B353" s="59"/>
      <c r="C353" s="60"/>
      <c r="D353" s="58"/>
      <c r="E353" s="61"/>
      <c r="F353" s="62"/>
      <c r="G353" s="58"/>
      <c r="H353" s="58"/>
      <c r="I353" s="58"/>
      <c r="J353" s="706"/>
      <c r="K353" s="63"/>
      <c r="L353" s="63"/>
      <c r="M353" s="64"/>
      <c r="N353" s="64"/>
      <c r="O353" s="65"/>
      <c r="P353" s="61"/>
      <c r="Q353" s="58"/>
      <c r="R353" s="61"/>
      <c r="S353" s="61"/>
      <c r="T353" s="361"/>
      <c r="U353" s="364"/>
      <c r="V353" s="66"/>
      <c r="W353" s="66"/>
      <c r="X353" s="364"/>
      <c r="Y353" s="67"/>
      <c r="AD353" s="68"/>
      <c r="AE353" s="69"/>
      <c r="AF353" s="70"/>
      <c r="AG353" s="68"/>
      <c r="AH353" s="70"/>
      <c r="AJ353" s="70"/>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57"/>
      <c r="BP353" s="32"/>
      <c r="BQ353" s="32"/>
      <c r="BR353" s="32"/>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c r="CR353" s="32"/>
    </row>
    <row r="354" spans="1:96" s="31" customFormat="1" ht="30" customHeight="1">
      <c r="A354" s="58"/>
      <c r="B354" s="59"/>
      <c r="C354" s="60"/>
      <c r="D354" s="58"/>
      <c r="E354" s="61"/>
      <c r="F354" s="62"/>
      <c r="G354" s="58"/>
      <c r="H354" s="58"/>
      <c r="I354" s="58"/>
      <c r="J354" s="706"/>
      <c r="K354" s="63"/>
      <c r="L354" s="63"/>
      <c r="M354" s="64"/>
      <c r="N354" s="64"/>
      <c r="O354" s="65"/>
      <c r="P354" s="61"/>
      <c r="Q354" s="58"/>
      <c r="R354" s="61"/>
      <c r="S354" s="61"/>
      <c r="T354" s="361"/>
      <c r="U354" s="364"/>
      <c r="V354" s="66"/>
      <c r="W354" s="66"/>
      <c r="X354" s="364"/>
      <c r="Y354" s="67"/>
      <c r="AD354" s="68"/>
      <c r="AE354" s="69"/>
      <c r="AF354" s="70"/>
      <c r="AG354" s="68"/>
      <c r="AH354" s="70"/>
      <c r="AJ354" s="70"/>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c r="BI354" s="32"/>
      <c r="BJ354" s="32"/>
      <c r="BK354" s="32"/>
      <c r="BL354" s="32"/>
      <c r="BM354" s="32"/>
      <c r="BN354" s="32"/>
      <c r="BO354" s="57"/>
      <c r="BP354" s="32"/>
      <c r="BQ354" s="32"/>
      <c r="BR354" s="32"/>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c r="CR354" s="32"/>
    </row>
    <row r="355" spans="1:96" s="31" customFormat="1" ht="30" customHeight="1">
      <c r="A355" s="58"/>
      <c r="B355" s="59"/>
      <c r="C355" s="60"/>
      <c r="D355" s="58"/>
      <c r="E355" s="61"/>
      <c r="F355" s="62"/>
      <c r="G355" s="58"/>
      <c r="H355" s="58"/>
      <c r="I355" s="58"/>
      <c r="J355" s="706"/>
      <c r="K355" s="63"/>
      <c r="L355" s="63"/>
      <c r="M355" s="64"/>
      <c r="N355" s="64"/>
      <c r="O355" s="65"/>
      <c r="P355" s="61"/>
      <c r="Q355" s="58"/>
      <c r="R355" s="61"/>
      <c r="S355" s="61"/>
      <c r="T355" s="361"/>
      <c r="U355" s="364"/>
      <c r="V355" s="66"/>
      <c r="W355" s="66"/>
      <c r="X355" s="364"/>
      <c r="Y355" s="67"/>
      <c r="AD355" s="68"/>
      <c r="AE355" s="69"/>
      <c r="AF355" s="70"/>
      <c r="AG355" s="68"/>
      <c r="AH355" s="70"/>
      <c r="AJ355" s="70"/>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c r="BI355" s="32"/>
      <c r="BJ355" s="32"/>
      <c r="BK355" s="32"/>
      <c r="BL355" s="32"/>
      <c r="BM355" s="32"/>
      <c r="BN355" s="32"/>
      <c r="BO355" s="57"/>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row>
    <row r="356" spans="1:96" s="31" customFormat="1" ht="30" customHeight="1">
      <c r="A356" s="58"/>
      <c r="B356" s="59"/>
      <c r="C356" s="60"/>
      <c r="D356" s="58"/>
      <c r="E356" s="61"/>
      <c r="F356" s="62"/>
      <c r="G356" s="58"/>
      <c r="H356" s="58"/>
      <c r="I356" s="58"/>
      <c r="J356" s="706"/>
      <c r="K356" s="63"/>
      <c r="L356" s="63"/>
      <c r="M356" s="64"/>
      <c r="N356" s="64"/>
      <c r="O356" s="65"/>
      <c r="P356" s="61"/>
      <c r="Q356" s="58"/>
      <c r="R356" s="61"/>
      <c r="S356" s="61"/>
      <c r="T356" s="361"/>
      <c r="U356" s="364"/>
      <c r="V356" s="66"/>
      <c r="W356" s="66"/>
      <c r="X356" s="364"/>
      <c r="Y356" s="67"/>
      <c r="AD356" s="68"/>
      <c r="AE356" s="69"/>
      <c r="AF356" s="70"/>
      <c r="AG356" s="68"/>
      <c r="AH356" s="70"/>
      <c r="AJ356" s="70"/>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c r="BI356" s="32"/>
      <c r="BJ356" s="32"/>
      <c r="BK356" s="32"/>
      <c r="BL356" s="32"/>
      <c r="BM356" s="32"/>
      <c r="BN356" s="32"/>
      <c r="BO356" s="57"/>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row>
    <row r="357" spans="1:96" s="31" customFormat="1" ht="30" customHeight="1">
      <c r="A357" s="58"/>
      <c r="B357" s="59"/>
      <c r="C357" s="60"/>
      <c r="D357" s="58"/>
      <c r="E357" s="61"/>
      <c r="F357" s="62"/>
      <c r="G357" s="58"/>
      <c r="H357" s="58"/>
      <c r="I357" s="58"/>
      <c r="J357" s="706"/>
      <c r="K357" s="63"/>
      <c r="L357" s="63"/>
      <c r="M357" s="64"/>
      <c r="N357" s="64"/>
      <c r="O357" s="65"/>
      <c r="P357" s="61"/>
      <c r="Q357" s="58"/>
      <c r="R357" s="61"/>
      <c r="S357" s="61"/>
      <c r="T357" s="361"/>
      <c r="U357" s="364"/>
      <c r="V357" s="66"/>
      <c r="W357" s="66"/>
      <c r="X357" s="364"/>
      <c r="Y357" s="67"/>
      <c r="AD357" s="68"/>
      <c r="AE357" s="69"/>
      <c r="AF357" s="70"/>
      <c r="AG357" s="68"/>
      <c r="AH357" s="70"/>
      <c r="AJ357" s="70"/>
      <c r="AL357" s="32"/>
      <c r="AM357" s="32"/>
      <c r="AN357" s="32"/>
      <c r="AO357" s="32"/>
      <c r="AP357" s="32"/>
      <c r="AQ357" s="32"/>
      <c r="AR357" s="32"/>
      <c r="AS357" s="32"/>
      <c r="AT357" s="32"/>
      <c r="AU357" s="32"/>
      <c r="AV357" s="32"/>
      <c r="AW357" s="32"/>
      <c r="AX357" s="32"/>
      <c r="AY357" s="32"/>
      <c r="AZ357" s="32"/>
      <c r="BA357" s="32"/>
      <c r="BB357" s="32"/>
      <c r="BC357" s="32"/>
      <c r="BD357" s="32"/>
      <c r="BE357" s="32"/>
      <c r="BF357" s="32"/>
      <c r="BG357" s="32"/>
      <c r="BH357" s="32"/>
      <c r="BI357" s="32"/>
      <c r="BJ357" s="32"/>
      <c r="BK357" s="32"/>
      <c r="BL357" s="32"/>
      <c r="BM357" s="32"/>
      <c r="BN357" s="32"/>
      <c r="BO357" s="57"/>
      <c r="BP357" s="32"/>
      <c r="BQ357" s="32"/>
      <c r="BR357" s="32"/>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c r="CR357" s="32"/>
    </row>
    <row r="358" spans="1:96" s="31" customFormat="1" ht="30" customHeight="1">
      <c r="A358" s="58"/>
      <c r="B358" s="59"/>
      <c r="C358" s="60"/>
      <c r="D358" s="58"/>
      <c r="E358" s="61"/>
      <c r="F358" s="62"/>
      <c r="G358" s="58"/>
      <c r="H358" s="58"/>
      <c r="I358" s="58"/>
      <c r="J358" s="706"/>
      <c r="K358" s="63"/>
      <c r="L358" s="63"/>
      <c r="M358" s="64"/>
      <c r="N358" s="64"/>
      <c r="O358" s="65"/>
      <c r="P358" s="61"/>
      <c r="Q358" s="58"/>
      <c r="R358" s="61"/>
      <c r="S358" s="61"/>
      <c r="T358" s="361"/>
      <c r="U358" s="364"/>
      <c r="V358" s="66"/>
      <c r="W358" s="66"/>
      <c r="X358" s="364"/>
      <c r="Y358" s="67"/>
      <c r="AD358" s="68"/>
      <c r="AE358" s="69"/>
      <c r="AF358" s="70"/>
      <c r="AG358" s="68"/>
      <c r="AH358" s="70"/>
      <c r="AJ358" s="70"/>
      <c r="AL358" s="32"/>
      <c r="AM358" s="32"/>
      <c r="AN358" s="32"/>
      <c r="AO358" s="32"/>
      <c r="AP358" s="32"/>
      <c r="AQ358" s="32"/>
      <c r="AR358" s="32"/>
      <c r="AS358" s="32"/>
      <c r="AT358" s="32"/>
      <c r="AU358" s="32"/>
      <c r="AV358" s="32"/>
      <c r="AW358" s="32"/>
      <c r="AX358" s="32"/>
      <c r="AY358" s="32"/>
      <c r="AZ358" s="32"/>
      <c r="BA358" s="32"/>
      <c r="BB358" s="32"/>
      <c r="BC358" s="32"/>
      <c r="BD358" s="32"/>
      <c r="BE358" s="32"/>
      <c r="BF358" s="32"/>
      <c r="BG358" s="32"/>
      <c r="BH358" s="32"/>
      <c r="BI358" s="32"/>
      <c r="BJ358" s="32"/>
      <c r="BK358" s="32"/>
      <c r="BL358" s="32"/>
      <c r="BM358" s="32"/>
      <c r="BN358" s="32"/>
      <c r="BO358" s="57"/>
      <c r="BP358" s="32"/>
      <c r="BQ358" s="32"/>
      <c r="BR358" s="32"/>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c r="CR358" s="32"/>
    </row>
    <row r="359" spans="1:96" s="31" customFormat="1" ht="30" customHeight="1">
      <c r="A359" s="58"/>
      <c r="B359" s="59"/>
      <c r="C359" s="60"/>
      <c r="D359" s="58"/>
      <c r="E359" s="61"/>
      <c r="F359" s="62"/>
      <c r="G359" s="58"/>
      <c r="H359" s="58"/>
      <c r="I359" s="58"/>
      <c r="J359" s="706"/>
      <c r="K359" s="63"/>
      <c r="L359" s="63"/>
      <c r="M359" s="64"/>
      <c r="N359" s="64"/>
      <c r="O359" s="65"/>
      <c r="P359" s="61"/>
      <c r="Q359" s="58"/>
      <c r="R359" s="61"/>
      <c r="S359" s="61"/>
      <c r="T359" s="361"/>
      <c r="U359" s="364"/>
      <c r="V359" s="66"/>
      <c r="W359" s="66"/>
      <c r="X359" s="364"/>
      <c r="Y359" s="67"/>
      <c r="AD359" s="68"/>
      <c r="AE359" s="69"/>
      <c r="AF359" s="70"/>
      <c r="AG359" s="68"/>
      <c r="AH359" s="70"/>
      <c r="AJ359" s="70"/>
      <c r="AL359" s="32"/>
      <c r="AM359" s="32"/>
      <c r="AN359" s="32"/>
      <c r="AO359" s="32"/>
      <c r="AP359" s="32"/>
      <c r="AQ359" s="32"/>
      <c r="AR359" s="32"/>
      <c r="AS359" s="32"/>
      <c r="AT359" s="32"/>
      <c r="AU359" s="32"/>
      <c r="AV359" s="32"/>
      <c r="AW359" s="32"/>
      <c r="AX359" s="32"/>
      <c r="AY359" s="32"/>
      <c r="AZ359" s="32"/>
      <c r="BA359" s="32"/>
      <c r="BB359" s="32"/>
      <c r="BC359" s="32"/>
      <c r="BD359" s="32"/>
      <c r="BE359" s="32"/>
      <c r="BF359" s="32"/>
      <c r="BG359" s="32"/>
      <c r="BH359" s="32"/>
      <c r="BI359" s="32"/>
      <c r="BJ359" s="32"/>
      <c r="BK359" s="32"/>
      <c r="BL359" s="32"/>
      <c r="BM359" s="32"/>
      <c r="BN359" s="32"/>
      <c r="BO359" s="57"/>
      <c r="BP359" s="32"/>
      <c r="BQ359" s="32"/>
      <c r="BR359" s="32"/>
      <c r="BS359" s="32"/>
      <c r="BT359" s="32"/>
      <c r="BU359" s="32"/>
      <c r="BV359" s="32"/>
      <c r="BW359" s="32"/>
      <c r="BX359" s="32"/>
      <c r="BY359" s="32"/>
      <c r="BZ359" s="32"/>
      <c r="CA359" s="32"/>
      <c r="CB359" s="32"/>
      <c r="CC359" s="32"/>
      <c r="CD359" s="32"/>
      <c r="CE359" s="32"/>
      <c r="CF359" s="32"/>
      <c r="CG359" s="32"/>
      <c r="CH359" s="32"/>
      <c r="CI359" s="32"/>
      <c r="CJ359" s="32"/>
      <c r="CK359" s="32"/>
      <c r="CL359" s="32"/>
      <c r="CM359" s="32"/>
      <c r="CN359" s="32"/>
      <c r="CO359" s="32"/>
      <c r="CP359" s="32"/>
      <c r="CQ359" s="32"/>
      <c r="CR359" s="32"/>
    </row>
    <row r="360" spans="1:96" s="31" customFormat="1" ht="30" customHeight="1">
      <c r="A360" s="58"/>
      <c r="B360" s="59"/>
      <c r="C360" s="60"/>
      <c r="D360" s="58"/>
      <c r="E360" s="61"/>
      <c r="F360" s="62"/>
      <c r="G360" s="58"/>
      <c r="H360" s="58"/>
      <c r="I360" s="58"/>
      <c r="J360" s="706"/>
      <c r="K360" s="63"/>
      <c r="L360" s="63"/>
      <c r="M360" s="64"/>
      <c r="N360" s="64"/>
      <c r="O360" s="65"/>
      <c r="P360" s="61"/>
      <c r="Q360" s="58"/>
      <c r="R360" s="61"/>
      <c r="S360" s="61"/>
      <c r="T360" s="361"/>
      <c r="U360" s="364"/>
      <c r="V360" s="66"/>
      <c r="W360" s="66"/>
      <c r="X360" s="364"/>
      <c r="Y360" s="67"/>
      <c r="AD360" s="68"/>
      <c r="AE360" s="69"/>
      <c r="AF360" s="70"/>
      <c r="AG360" s="68"/>
      <c r="AH360" s="70"/>
      <c r="AJ360" s="70"/>
      <c r="AL360" s="32"/>
      <c r="AM360" s="32"/>
      <c r="AN360" s="32"/>
      <c r="AO360" s="32"/>
      <c r="AP360" s="32"/>
      <c r="AQ360" s="32"/>
      <c r="AR360" s="32"/>
      <c r="AS360" s="32"/>
      <c r="AT360" s="32"/>
      <c r="AU360" s="32"/>
      <c r="AV360" s="32"/>
      <c r="AW360" s="32"/>
      <c r="AX360" s="32"/>
      <c r="AY360" s="32"/>
      <c r="AZ360" s="32"/>
      <c r="BA360" s="32"/>
      <c r="BB360" s="32"/>
      <c r="BC360" s="32"/>
      <c r="BD360" s="32"/>
      <c r="BE360" s="32"/>
      <c r="BF360" s="32"/>
      <c r="BG360" s="32"/>
      <c r="BH360" s="32"/>
      <c r="BI360" s="32"/>
      <c r="BJ360" s="32"/>
      <c r="BK360" s="32"/>
      <c r="BL360" s="32"/>
      <c r="BM360" s="32"/>
      <c r="BN360" s="32"/>
      <c r="BO360" s="57"/>
      <c r="BP360" s="32"/>
      <c r="BQ360" s="32"/>
      <c r="BR360" s="32"/>
      <c r="BS360" s="32"/>
      <c r="BT360" s="32"/>
      <c r="BU360" s="32"/>
      <c r="BV360" s="32"/>
      <c r="BW360" s="32"/>
      <c r="BX360" s="32"/>
      <c r="BY360" s="32"/>
      <c r="BZ360" s="32"/>
      <c r="CA360" s="32"/>
      <c r="CB360" s="32"/>
      <c r="CC360" s="32"/>
      <c r="CD360" s="32"/>
      <c r="CE360" s="32"/>
      <c r="CF360" s="32"/>
      <c r="CG360" s="32"/>
      <c r="CH360" s="32"/>
      <c r="CI360" s="32"/>
      <c r="CJ360" s="32"/>
      <c r="CK360" s="32"/>
      <c r="CL360" s="32"/>
      <c r="CM360" s="32"/>
      <c r="CN360" s="32"/>
      <c r="CO360" s="32"/>
      <c r="CP360" s="32"/>
      <c r="CQ360" s="32"/>
      <c r="CR360" s="32"/>
    </row>
    <row r="361" spans="1:96" s="31" customFormat="1" ht="30" customHeight="1">
      <c r="A361" s="58"/>
      <c r="B361" s="59"/>
      <c r="C361" s="60"/>
      <c r="D361" s="58"/>
      <c r="E361" s="61"/>
      <c r="F361" s="62"/>
      <c r="G361" s="58"/>
      <c r="H361" s="58"/>
      <c r="I361" s="58"/>
      <c r="J361" s="706"/>
      <c r="K361" s="63"/>
      <c r="L361" s="63"/>
      <c r="M361" s="64"/>
      <c r="N361" s="64"/>
      <c r="O361" s="65"/>
      <c r="P361" s="61"/>
      <c r="Q361" s="58"/>
      <c r="R361" s="61"/>
      <c r="S361" s="61"/>
      <c r="T361" s="361"/>
      <c r="U361" s="364"/>
      <c r="V361" s="66"/>
      <c r="W361" s="66"/>
      <c r="X361" s="364"/>
      <c r="Y361" s="67"/>
      <c r="AD361" s="68"/>
      <c r="AE361" s="69"/>
      <c r="AF361" s="70"/>
      <c r="AG361" s="68"/>
      <c r="AH361" s="70"/>
      <c r="AJ361" s="70"/>
      <c r="AL361" s="32"/>
      <c r="AM361" s="32"/>
      <c r="AN361" s="32"/>
      <c r="AO361" s="32"/>
      <c r="AP361" s="32"/>
      <c r="AQ361" s="32"/>
      <c r="AR361" s="32"/>
      <c r="AS361" s="32"/>
      <c r="AT361" s="32"/>
      <c r="AU361" s="32"/>
      <c r="AV361" s="32"/>
      <c r="AW361" s="32"/>
      <c r="AX361" s="32"/>
      <c r="AY361" s="32"/>
      <c r="AZ361" s="32"/>
      <c r="BA361" s="32"/>
      <c r="BB361" s="32"/>
      <c r="BC361" s="32"/>
      <c r="BD361" s="32"/>
      <c r="BE361" s="32"/>
      <c r="BF361" s="32"/>
      <c r="BG361" s="32"/>
      <c r="BH361" s="32"/>
      <c r="BI361" s="32"/>
      <c r="BJ361" s="32"/>
      <c r="BK361" s="32"/>
      <c r="BL361" s="32"/>
      <c r="BM361" s="32"/>
      <c r="BN361" s="32"/>
      <c r="BO361" s="57"/>
      <c r="BP361" s="32"/>
      <c r="BQ361" s="32"/>
      <c r="BR361" s="32"/>
      <c r="BS361" s="32"/>
      <c r="BT361" s="32"/>
      <c r="BU361" s="32"/>
      <c r="BV361" s="32"/>
      <c r="BW361" s="32"/>
      <c r="BX361" s="32"/>
      <c r="BY361" s="32"/>
      <c r="BZ361" s="32"/>
      <c r="CA361" s="32"/>
      <c r="CB361" s="32"/>
      <c r="CC361" s="32"/>
      <c r="CD361" s="32"/>
      <c r="CE361" s="32"/>
      <c r="CF361" s="32"/>
      <c r="CG361" s="32"/>
      <c r="CH361" s="32"/>
      <c r="CI361" s="32"/>
      <c r="CJ361" s="32"/>
      <c r="CK361" s="32"/>
      <c r="CL361" s="32"/>
      <c r="CM361" s="32"/>
      <c r="CN361" s="32"/>
      <c r="CO361" s="32"/>
      <c r="CP361" s="32"/>
      <c r="CQ361" s="32"/>
      <c r="CR361" s="32"/>
    </row>
    <row r="362" spans="1:96" s="31" customFormat="1" ht="30" customHeight="1">
      <c r="A362" s="58"/>
      <c r="B362" s="59"/>
      <c r="C362" s="60"/>
      <c r="D362" s="58"/>
      <c r="E362" s="61"/>
      <c r="F362" s="62"/>
      <c r="G362" s="58"/>
      <c r="H362" s="58"/>
      <c r="I362" s="58"/>
      <c r="J362" s="706"/>
      <c r="K362" s="63"/>
      <c r="L362" s="63"/>
      <c r="M362" s="64"/>
      <c r="N362" s="64"/>
      <c r="O362" s="65"/>
      <c r="P362" s="61"/>
      <c r="Q362" s="58"/>
      <c r="R362" s="61"/>
      <c r="S362" s="61"/>
      <c r="T362" s="361"/>
      <c r="U362" s="364"/>
      <c r="V362" s="66"/>
      <c r="W362" s="66"/>
      <c r="X362" s="364"/>
      <c r="Y362" s="67"/>
      <c r="AD362" s="68"/>
      <c r="AE362" s="69"/>
      <c r="AF362" s="70"/>
      <c r="AG362" s="68"/>
      <c r="AH362" s="70"/>
      <c r="AJ362" s="70"/>
      <c r="AL362" s="32"/>
      <c r="AM362" s="32"/>
      <c r="AN362" s="32"/>
      <c r="AO362" s="32"/>
      <c r="AP362" s="32"/>
      <c r="AQ362" s="32"/>
      <c r="AR362" s="32"/>
      <c r="AS362" s="32"/>
      <c r="AT362" s="32"/>
      <c r="AU362" s="32"/>
      <c r="AV362" s="32"/>
      <c r="AW362" s="32"/>
      <c r="AX362" s="32"/>
      <c r="AY362" s="32"/>
      <c r="AZ362" s="32"/>
      <c r="BA362" s="32"/>
      <c r="BB362" s="32"/>
      <c r="BC362" s="32"/>
      <c r="BD362" s="32"/>
      <c r="BE362" s="32"/>
      <c r="BF362" s="32"/>
      <c r="BG362" s="32"/>
      <c r="BH362" s="32"/>
      <c r="BI362" s="32"/>
      <c r="BJ362" s="32"/>
      <c r="BK362" s="32"/>
      <c r="BL362" s="32"/>
      <c r="BM362" s="32"/>
      <c r="BN362" s="32"/>
      <c r="BO362" s="57"/>
      <c r="BP362" s="32"/>
      <c r="BQ362" s="32"/>
      <c r="BR362" s="32"/>
      <c r="BS362" s="32"/>
      <c r="BT362" s="32"/>
      <c r="BU362" s="32"/>
      <c r="BV362" s="32"/>
      <c r="BW362" s="32"/>
      <c r="BX362" s="32"/>
      <c r="BY362" s="32"/>
      <c r="BZ362" s="32"/>
      <c r="CA362" s="32"/>
      <c r="CB362" s="32"/>
      <c r="CC362" s="32"/>
      <c r="CD362" s="32"/>
      <c r="CE362" s="32"/>
      <c r="CF362" s="32"/>
      <c r="CG362" s="32"/>
      <c r="CH362" s="32"/>
      <c r="CI362" s="32"/>
      <c r="CJ362" s="32"/>
      <c r="CK362" s="32"/>
      <c r="CL362" s="32"/>
      <c r="CM362" s="32"/>
      <c r="CN362" s="32"/>
      <c r="CO362" s="32"/>
      <c r="CP362" s="32"/>
      <c r="CQ362" s="32"/>
      <c r="CR362" s="32"/>
    </row>
    <row r="363" spans="1:96" s="31" customFormat="1" ht="30" customHeight="1">
      <c r="A363" s="58"/>
      <c r="B363" s="59"/>
      <c r="C363" s="60"/>
      <c r="D363" s="58"/>
      <c r="E363" s="61"/>
      <c r="F363" s="62"/>
      <c r="G363" s="58"/>
      <c r="H363" s="58"/>
      <c r="I363" s="58"/>
      <c r="J363" s="706"/>
      <c r="K363" s="63"/>
      <c r="L363" s="63"/>
      <c r="M363" s="64"/>
      <c r="N363" s="64"/>
      <c r="O363" s="65"/>
      <c r="P363" s="61"/>
      <c r="Q363" s="58"/>
      <c r="R363" s="61"/>
      <c r="S363" s="61"/>
      <c r="T363" s="361"/>
      <c r="U363" s="364"/>
      <c r="V363" s="66"/>
      <c r="W363" s="66"/>
      <c r="X363" s="364"/>
      <c r="Y363" s="67"/>
      <c r="AD363" s="68"/>
      <c r="AE363" s="69"/>
      <c r="AF363" s="70"/>
      <c r="AG363" s="68"/>
      <c r="AH363" s="70"/>
      <c r="AJ363" s="70"/>
      <c r="AL363" s="32"/>
      <c r="AM363" s="32"/>
      <c r="AN363" s="32"/>
      <c r="AO363" s="32"/>
      <c r="AP363" s="32"/>
      <c r="AQ363" s="32"/>
      <c r="AR363" s="32"/>
      <c r="AS363" s="32"/>
      <c r="AT363" s="32"/>
      <c r="AU363" s="32"/>
      <c r="AV363" s="32"/>
      <c r="AW363" s="32"/>
      <c r="AX363" s="32"/>
      <c r="AY363" s="32"/>
      <c r="AZ363" s="32"/>
      <c r="BA363" s="32"/>
      <c r="BB363" s="32"/>
      <c r="BC363" s="32"/>
      <c r="BD363" s="32"/>
      <c r="BE363" s="32"/>
      <c r="BF363" s="32"/>
      <c r="BG363" s="32"/>
      <c r="BH363" s="32"/>
      <c r="BI363" s="32"/>
      <c r="BJ363" s="32"/>
      <c r="BK363" s="32"/>
      <c r="BL363" s="32"/>
      <c r="BM363" s="32"/>
      <c r="BN363" s="32"/>
      <c r="BO363" s="57"/>
      <c r="BP363" s="32"/>
      <c r="BQ363" s="32"/>
      <c r="BR363" s="32"/>
      <c r="BS363" s="32"/>
      <c r="BT363" s="32"/>
      <c r="BU363" s="32"/>
      <c r="BV363" s="32"/>
      <c r="BW363" s="32"/>
      <c r="BX363" s="32"/>
      <c r="BY363" s="32"/>
      <c r="BZ363" s="32"/>
      <c r="CA363" s="32"/>
      <c r="CB363" s="32"/>
      <c r="CC363" s="32"/>
      <c r="CD363" s="32"/>
      <c r="CE363" s="32"/>
      <c r="CF363" s="32"/>
      <c r="CG363" s="32"/>
      <c r="CH363" s="32"/>
      <c r="CI363" s="32"/>
      <c r="CJ363" s="32"/>
      <c r="CK363" s="32"/>
      <c r="CL363" s="32"/>
      <c r="CM363" s="32"/>
      <c r="CN363" s="32"/>
      <c r="CO363" s="32"/>
      <c r="CP363" s="32"/>
      <c r="CQ363" s="32"/>
      <c r="CR363" s="32"/>
    </row>
    <row r="364" spans="1:96" s="31" customFormat="1" ht="30" customHeight="1">
      <c r="A364" s="58"/>
      <c r="B364" s="59"/>
      <c r="C364" s="60"/>
      <c r="D364" s="58"/>
      <c r="E364" s="61"/>
      <c r="F364" s="62"/>
      <c r="G364" s="58"/>
      <c r="H364" s="58"/>
      <c r="I364" s="58"/>
      <c r="J364" s="706"/>
      <c r="K364" s="63"/>
      <c r="L364" s="63"/>
      <c r="M364" s="64"/>
      <c r="N364" s="64"/>
      <c r="O364" s="65"/>
      <c r="P364" s="61"/>
      <c r="Q364" s="58"/>
      <c r="R364" s="61"/>
      <c r="S364" s="61"/>
      <c r="T364" s="361"/>
      <c r="U364" s="364"/>
      <c r="V364" s="66"/>
      <c r="W364" s="66"/>
      <c r="X364" s="364"/>
      <c r="Y364" s="67"/>
      <c r="AD364" s="68"/>
      <c r="AE364" s="69"/>
      <c r="AF364" s="70"/>
      <c r="AG364" s="68"/>
      <c r="AH364" s="70"/>
      <c r="AJ364" s="70"/>
      <c r="AL364" s="32"/>
      <c r="AM364" s="32"/>
      <c r="AN364" s="32"/>
      <c r="AO364" s="32"/>
      <c r="AP364" s="32"/>
      <c r="AQ364" s="32"/>
      <c r="AR364" s="32"/>
      <c r="AS364" s="32"/>
      <c r="AT364" s="32"/>
      <c r="AU364" s="32"/>
      <c r="AV364" s="32"/>
      <c r="AW364" s="32"/>
      <c r="AX364" s="32"/>
      <c r="AY364" s="32"/>
      <c r="AZ364" s="32"/>
      <c r="BA364" s="32"/>
      <c r="BB364" s="32"/>
      <c r="BC364" s="32"/>
      <c r="BD364" s="32"/>
      <c r="BE364" s="32"/>
      <c r="BF364" s="32"/>
      <c r="BG364" s="32"/>
      <c r="BH364" s="32"/>
      <c r="BI364" s="32"/>
      <c r="BJ364" s="32"/>
      <c r="BK364" s="32"/>
      <c r="BL364" s="32"/>
      <c r="BM364" s="32"/>
      <c r="BN364" s="32"/>
      <c r="BO364" s="57"/>
      <c r="BP364" s="32"/>
      <c r="BQ364" s="32"/>
      <c r="BR364" s="32"/>
      <c r="BS364" s="32"/>
      <c r="BT364" s="32"/>
      <c r="BU364" s="32"/>
      <c r="BV364" s="32"/>
      <c r="BW364" s="32"/>
      <c r="BX364" s="32"/>
      <c r="BY364" s="32"/>
      <c r="BZ364" s="32"/>
      <c r="CA364" s="32"/>
      <c r="CB364" s="32"/>
      <c r="CC364" s="32"/>
      <c r="CD364" s="32"/>
      <c r="CE364" s="32"/>
      <c r="CF364" s="32"/>
      <c r="CG364" s="32"/>
      <c r="CH364" s="32"/>
      <c r="CI364" s="32"/>
      <c r="CJ364" s="32"/>
      <c r="CK364" s="32"/>
      <c r="CL364" s="32"/>
      <c r="CM364" s="32"/>
      <c r="CN364" s="32"/>
      <c r="CO364" s="32"/>
      <c r="CP364" s="32"/>
      <c r="CQ364" s="32"/>
      <c r="CR364" s="32"/>
    </row>
    <row r="365" spans="1:96" s="31" customFormat="1" ht="30" customHeight="1">
      <c r="A365" s="58"/>
      <c r="B365" s="59"/>
      <c r="C365" s="60"/>
      <c r="D365" s="58"/>
      <c r="E365" s="61"/>
      <c r="F365" s="62"/>
      <c r="G365" s="58"/>
      <c r="H365" s="58"/>
      <c r="I365" s="58"/>
      <c r="J365" s="706"/>
      <c r="K365" s="63"/>
      <c r="L365" s="63"/>
      <c r="M365" s="64"/>
      <c r="N365" s="64"/>
      <c r="O365" s="65"/>
      <c r="P365" s="61"/>
      <c r="Q365" s="58"/>
      <c r="R365" s="61"/>
      <c r="S365" s="61"/>
      <c r="T365" s="361"/>
      <c r="U365" s="364"/>
      <c r="V365" s="66"/>
      <c r="W365" s="66"/>
      <c r="X365" s="364"/>
      <c r="Y365" s="67"/>
      <c r="AD365" s="68"/>
      <c r="AE365" s="69"/>
      <c r="AF365" s="70"/>
      <c r="AG365" s="68"/>
      <c r="AH365" s="70"/>
      <c r="AJ365" s="70"/>
      <c r="AL365" s="32"/>
      <c r="AM365" s="32"/>
      <c r="AN365" s="32"/>
      <c r="AO365" s="32"/>
      <c r="AP365" s="32"/>
      <c r="AQ365" s="32"/>
      <c r="AR365" s="32"/>
      <c r="AS365" s="32"/>
      <c r="AT365" s="32"/>
      <c r="AU365" s="32"/>
      <c r="AV365" s="32"/>
      <c r="AW365" s="32"/>
      <c r="AX365" s="32"/>
      <c r="AY365" s="32"/>
      <c r="AZ365" s="32"/>
      <c r="BA365" s="32"/>
      <c r="BB365" s="32"/>
      <c r="BC365" s="32"/>
      <c r="BD365" s="32"/>
      <c r="BE365" s="32"/>
      <c r="BF365" s="32"/>
      <c r="BG365" s="32"/>
      <c r="BH365" s="32"/>
      <c r="BI365" s="32"/>
      <c r="BJ365" s="32"/>
      <c r="BK365" s="32"/>
      <c r="BL365" s="32"/>
      <c r="BM365" s="32"/>
      <c r="BN365" s="32"/>
      <c r="BO365" s="57"/>
      <c r="BP365" s="32"/>
      <c r="BQ365" s="32"/>
      <c r="BR365" s="32"/>
      <c r="BS365" s="32"/>
      <c r="BT365" s="32"/>
      <c r="BU365" s="32"/>
      <c r="BV365" s="32"/>
      <c r="BW365" s="32"/>
      <c r="BX365" s="32"/>
      <c r="BY365" s="32"/>
      <c r="BZ365" s="32"/>
      <c r="CA365" s="32"/>
      <c r="CB365" s="32"/>
      <c r="CC365" s="32"/>
      <c r="CD365" s="32"/>
      <c r="CE365" s="32"/>
      <c r="CF365" s="32"/>
      <c r="CG365" s="32"/>
      <c r="CH365" s="32"/>
      <c r="CI365" s="32"/>
      <c r="CJ365" s="32"/>
      <c r="CK365" s="32"/>
      <c r="CL365" s="32"/>
      <c r="CM365" s="32"/>
      <c r="CN365" s="32"/>
      <c r="CO365" s="32"/>
      <c r="CP365" s="32"/>
      <c r="CQ365" s="32"/>
      <c r="CR365" s="32"/>
    </row>
    <row r="366" spans="1:96" s="31" customFormat="1" ht="30" customHeight="1">
      <c r="A366" s="58"/>
      <c r="B366" s="59"/>
      <c r="C366" s="60"/>
      <c r="D366" s="58"/>
      <c r="E366" s="61"/>
      <c r="F366" s="62"/>
      <c r="G366" s="58"/>
      <c r="H366" s="58"/>
      <c r="I366" s="58"/>
      <c r="J366" s="706"/>
      <c r="K366" s="63"/>
      <c r="L366" s="63"/>
      <c r="M366" s="64"/>
      <c r="N366" s="64"/>
      <c r="O366" s="65"/>
      <c r="P366" s="61"/>
      <c r="Q366" s="58"/>
      <c r="R366" s="61"/>
      <c r="S366" s="61"/>
      <c r="T366" s="361"/>
      <c r="U366" s="364"/>
      <c r="V366" s="66"/>
      <c r="W366" s="66"/>
      <c r="X366" s="364"/>
      <c r="Y366" s="67"/>
      <c r="AD366" s="68"/>
      <c r="AE366" s="69"/>
      <c r="AF366" s="70"/>
      <c r="AG366" s="68"/>
      <c r="AH366" s="70"/>
      <c r="AJ366" s="70"/>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c r="BI366" s="32"/>
      <c r="BJ366" s="32"/>
      <c r="BK366" s="32"/>
      <c r="BL366" s="32"/>
      <c r="BM366" s="32"/>
      <c r="BN366" s="32"/>
      <c r="BO366" s="57"/>
      <c r="BP366" s="32"/>
      <c r="BQ366" s="32"/>
      <c r="BR366" s="32"/>
      <c r="BS366" s="32"/>
      <c r="BT366" s="32"/>
      <c r="BU366" s="32"/>
      <c r="BV366" s="32"/>
      <c r="BW366" s="32"/>
      <c r="BX366" s="32"/>
      <c r="BY366" s="32"/>
      <c r="BZ366" s="32"/>
      <c r="CA366" s="32"/>
      <c r="CB366" s="32"/>
      <c r="CC366" s="32"/>
      <c r="CD366" s="32"/>
      <c r="CE366" s="32"/>
      <c r="CF366" s="32"/>
      <c r="CG366" s="32"/>
      <c r="CH366" s="32"/>
      <c r="CI366" s="32"/>
      <c r="CJ366" s="32"/>
      <c r="CK366" s="32"/>
      <c r="CL366" s="32"/>
      <c r="CM366" s="32"/>
      <c r="CN366" s="32"/>
      <c r="CO366" s="32"/>
      <c r="CP366" s="32"/>
      <c r="CQ366" s="32"/>
      <c r="CR366" s="32"/>
    </row>
    <row r="367" spans="1:96" s="31" customFormat="1" ht="30" customHeight="1">
      <c r="A367" s="58"/>
      <c r="B367" s="59"/>
      <c r="C367" s="60"/>
      <c r="D367" s="58"/>
      <c r="E367" s="61"/>
      <c r="F367" s="62"/>
      <c r="G367" s="58"/>
      <c r="H367" s="58"/>
      <c r="I367" s="58"/>
      <c r="J367" s="706"/>
      <c r="K367" s="63"/>
      <c r="L367" s="63"/>
      <c r="M367" s="64"/>
      <c r="N367" s="64"/>
      <c r="O367" s="65"/>
      <c r="P367" s="61"/>
      <c r="Q367" s="58"/>
      <c r="R367" s="61"/>
      <c r="S367" s="61"/>
      <c r="T367" s="361"/>
      <c r="U367" s="364"/>
      <c r="V367" s="66"/>
      <c r="W367" s="66"/>
      <c r="X367" s="364"/>
      <c r="Y367" s="67"/>
      <c r="AD367" s="68"/>
      <c r="AE367" s="69"/>
      <c r="AF367" s="70"/>
      <c r="AG367" s="68"/>
      <c r="AH367" s="70"/>
      <c r="AJ367" s="70"/>
      <c r="AL367" s="32"/>
      <c r="AM367" s="32"/>
      <c r="AN367" s="32"/>
      <c r="AO367" s="32"/>
      <c r="AP367" s="32"/>
      <c r="AQ367" s="32"/>
      <c r="AR367" s="32"/>
      <c r="AS367" s="32"/>
      <c r="AT367" s="32"/>
      <c r="AU367" s="32"/>
      <c r="AV367" s="32"/>
      <c r="AW367" s="32"/>
      <c r="AX367" s="32"/>
      <c r="AY367" s="32"/>
      <c r="AZ367" s="32"/>
      <c r="BA367" s="32"/>
      <c r="BB367" s="32"/>
      <c r="BC367" s="32"/>
      <c r="BD367" s="32"/>
      <c r="BE367" s="32"/>
      <c r="BF367" s="32"/>
      <c r="BG367" s="32"/>
      <c r="BH367" s="32"/>
      <c r="BI367" s="32"/>
      <c r="BJ367" s="32"/>
      <c r="BK367" s="32"/>
      <c r="BL367" s="32"/>
      <c r="BM367" s="32"/>
      <c r="BN367" s="32"/>
      <c r="BO367" s="57"/>
      <c r="BP367" s="32"/>
      <c r="BQ367" s="32"/>
      <c r="BR367" s="32"/>
      <c r="BS367" s="32"/>
      <c r="BT367" s="32"/>
      <c r="BU367" s="32"/>
      <c r="BV367" s="32"/>
      <c r="BW367" s="32"/>
      <c r="BX367" s="32"/>
      <c r="BY367" s="32"/>
      <c r="BZ367" s="32"/>
      <c r="CA367" s="32"/>
      <c r="CB367" s="32"/>
      <c r="CC367" s="32"/>
      <c r="CD367" s="32"/>
      <c r="CE367" s="32"/>
      <c r="CF367" s="32"/>
      <c r="CG367" s="32"/>
      <c r="CH367" s="32"/>
      <c r="CI367" s="32"/>
      <c r="CJ367" s="32"/>
      <c r="CK367" s="32"/>
      <c r="CL367" s="32"/>
      <c r="CM367" s="32"/>
      <c r="CN367" s="32"/>
      <c r="CO367" s="32"/>
      <c r="CP367" s="32"/>
      <c r="CQ367" s="32"/>
      <c r="CR367" s="32"/>
    </row>
    <row r="368" spans="1:96" s="31" customFormat="1" ht="30" customHeight="1">
      <c r="A368" s="58"/>
      <c r="B368" s="59"/>
      <c r="C368" s="60"/>
      <c r="D368" s="58"/>
      <c r="E368" s="61"/>
      <c r="F368" s="62"/>
      <c r="G368" s="58"/>
      <c r="H368" s="58"/>
      <c r="I368" s="58"/>
      <c r="J368" s="706"/>
      <c r="K368" s="63"/>
      <c r="L368" s="63"/>
      <c r="M368" s="64"/>
      <c r="N368" s="64"/>
      <c r="O368" s="65"/>
      <c r="P368" s="61"/>
      <c r="Q368" s="58"/>
      <c r="R368" s="61"/>
      <c r="S368" s="61"/>
      <c r="T368" s="361"/>
      <c r="U368" s="364"/>
      <c r="V368" s="66"/>
      <c r="W368" s="66"/>
      <c r="X368" s="364"/>
      <c r="Y368" s="67"/>
      <c r="AD368" s="68"/>
      <c r="AE368" s="69"/>
      <c r="AF368" s="70"/>
      <c r="AG368" s="68"/>
      <c r="AH368" s="70"/>
      <c r="AJ368" s="70"/>
      <c r="AL368" s="32"/>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c r="BI368" s="32"/>
      <c r="BJ368" s="32"/>
      <c r="BK368" s="32"/>
      <c r="BL368" s="32"/>
      <c r="BM368" s="32"/>
      <c r="BN368" s="32"/>
      <c r="BO368" s="57"/>
      <c r="BP368" s="32"/>
      <c r="BQ368" s="32"/>
      <c r="BR368" s="32"/>
      <c r="BS368" s="32"/>
      <c r="BT368" s="32"/>
      <c r="BU368" s="32"/>
      <c r="BV368" s="32"/>
      <c r="BW368" s="32"/>
      <c r="BX368" s="32"/>
      <c r="BY368" s="32"/>
      <c r="BZ368" s="32"/>
      <c r="CA368" s="32"/>
      <c r="CB368" s="32"/>
      <c r="CC368" s="32"/>
      <c r="CD368" s="32"/>
      <c r="CE368" s="32"/>
      <c r="CF368" s="32"/>
      <c r="CG368" s="32"/>
      <c r="CH368" s="32"/>
      <c r="CI368" s="32"/>
      <c r="CJ368" s="32"/>
      <c r="CK368" s="32"/>
      <c r="CL368" s="32"/>
      <c r="CM368" s="32"/>
      <c r="CN368" s="32"/>
      <c r="CO368" s="32"/>
      <c r="CP368" s="32"/>
      <c r="CQ368" s="32"/>
      <c r="CR368" s="32"/>
    </row>
    <row r="369" spans="1:96" s="31" customFormat="1" ht="30" customHeight="1">
      <c r="A369" s="58"/>
      <c r="B369" s="59"/>
      <c r="C369" s="60"/>
      <c r="D369" s="58"/>
      <c r="E369" s="61"/>
      <c r="F369" s="62"/>
      <c r="G369" s="58"/>
      <c r="H369" s="58"/>
      <c r="I369" s="58"/>
      <c r="J369" s="706"/>
      <c r="K369" s="63"/>
      <c r="L369" s="63"/>
      <c r="M369" s="64"/>
      <c r="N369" s="64"/>
      <c r="O369" s="65"/>
      <c r="P369" s="61"/>
      <c r="Q369" s="58"/>
      <c r="R369" s="61"/>
      <c r="S369" s="61"/>
      <c r="T369" s="361"/>
      <c r="U369" s="364"/>
      <c r="V369" s="66"/>
      <c r="W369" s="66"/>
      <c r="X369" s="364"/>
      <c r="Y369" s="67"/>
      <c r="AD369" s="68"/>
      <c r="AE369" s="69"/>
      <c r="AF369" s="70"/>
      <c r="AG369" s="68"/>
      <c r="AH369" s="70"/>
      <c r="AJ369" s="70"/>
      <c r="AL369" s="32"/>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c r="BI369" s="32"/>
      <c r="BJ369" s="32"/>
      <c r="BK369" s="32"/>
      <c r="BL369" s="32"/>
      <c r="BM369" s="32"/>
      <c r="BN369" s="32"/>
      <c r="BO369" s="57"/>
      <c r="BP369" s="32"/>
      <c r="BQ369" s="32"/>
      <c r="BR369" s="32"/>
      <c r="BS369" s="32"/>
      <c r="BT369" s="32"/>
      <c r="BU369" s="32"/>
      <c r="BV369" s="32"/>
      <c r="BW369" s="32"/>
      <c r="BX369" s="32"/>
      <c r="BY369" s="32"/>
      <c r="BZ369" s="32"/>
      <c r="CA369" s="32"/>
      <c r="CB369" s="32"/>
      <c r="CC369" s="32"/>
      <c r="CD369" s="32"/>
      <c r="CE369" s="32"/>
      <c r="CF369" s="32"/>
      <c r="CG369" s="32"/>
      <c r="CH369" s="32"/>
      <c r="CI369" s="32"/>
      <c r="CJ369" s="32"/>
      <c r="CK369" s="32"/>
      <c r="CL369" s="32"/>
      <c r="CM369" s="32"/>
      <c r="CN369" s="32"/>
      <c r="CO369" s="32"/>
      <c r="CP369" s="32"/>
      <c r="CQ369" s="32"/>
      <c r="CR369" s="32"/>
    </row>
    <row r="370" spans="1:96" s="31" customFormat="1" ht="30" customHeight="1">
      <c r="A370" s="58"/>
      <c r="B370" s="59"/>
      <c r="C370" s="60"/>
      <c r="D370" s="58"/>
      <c r="E370" s="61"/>
      <c r="F370" s="62"/>
      <c r="G370" s="58"/>
      <c r="H370" s="58"/>
      <c r="I370" s="58"/>
      <c r="J370" s="706"/>
      <c r="K370" s="63"/>
      <c r="L370" s="63"/>
      <c r="M370" s="64"/>
      <c r="N370" s="64"/>
      <c r="O370" s="65"/>
      <c r="P370" s="61"/>
      <c r="Q370" s="58"/>
      <c r="R370" s="61"/>
      <c r="S370" s="61"/>
      <c r="T370" s="361"/>
      <c r="U370" s="364"/>
      <c r="V370" s="66"/>
      <c r="W370" s="66"/>
      <c r="X370" s="364"/>
      <c r="Y370" s="67"/>
      <c r="AD370" s="68"/>
      <c r="AE370" s="69"/>
      <c r="AF370" s="70"/>
      <c r="AG370" s="68"/>
      <c r="AH370" s="70"/>
      <c r="AJ370" s="70"/>
      <c r="AL370" s="32"/>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c r="BI370" s="32"/>
      <c r="BJ370" s="32"/>
      <c r="BK370" s="32"/>
      <c r="BL370" s="32"/>
      <c r="BM370" s="32"/>
      <c r="BN370" s="32"/>
      <c r="BO370" s="57"/>
      <c r="BP370" s="32"/>
      <c r="BQ370" s="32"/>
      <c r="BR370" s="32"/>
      <c r="BS370" s="32"/>
      <c r="BT370" s="32"/>
      <c r="BU370" s="32"/>
      <c r="BV370" s="32"/>
      <c r="BW370" s="32"/>
      <c r="BX370" s="32"/>
      <c r="BY370" s="32"/>
      <c r="BZ370" s="32"/>
      <c r="CA370" s="32"/>
      <c r="CB370" s="32"/>
      <c r="CC370" s="32"/>
      <c r="CD370" s="32"/>
      <c r="CE370" s="32"/>
      <c r="CF370" s="32"/>
      <c r="CG370" s="32"/>
      <c r="CH370" s="32"/>
      <c r="CI370" s="32"/>
      <c r="CJ370" s="32"/>
      <c r="CK370" s="32"/>
      <c r="CL370" s="32"/>
      <c r="CM370" s="32"/>
      <c r="CN370" s="32"/>
      <c r="CO370" s="32"/>
      <c r="CP370" s="32"/>
      <c r="CQ370" s="32"/>
      <c r="CR370" s="32"/>
    </row>
    <row r="371" spans="1:96" s="31" customFormat="1" ht="30" customHeight="1">
      <c r="A371" s="58"/>
      <c r="B371" s="59"/>
      <c r="C371" s="60"/>
      <c r="D371" s="58"/>
      <c r="E371" s="61"/>
      <c r="F371" s="62"/>
      <c r="G371" s="58"/>
      <c r="H371" s="58"/>
      <c r="I371" s="58"/>
      <c r="J371" s="706"/>
      <c r="K371" s="63"/>
      <c r="L371" s="63"/>
      <c r="M371" s="64"/>
      <c r="N371" s="64"/>
      <c r="O371" s="65"/>
      <c r="P371" s="61"/>
      <c r="Q371" s="58"/>
      <c r="R371" s="61"/>
      <c r="S371" s="61"/>
      <c r="T371" s="361"/>
      <c r="U371" s="364"/>
      <c r="V371" s="66"/>
      <c r="W371" s="66"/>
      <c r="X371" s="364"/>
      <c r="Y371" s="67"/>
      <c r="AD371" s="68"/>
      <c r="AE371" s="69"/>
      <c r="AF371" s="70"/>
      <c r="AG371" s="68"/>
      <c r="AH371" s="70"/>
      <c r="AJ371" s="70"/>
      <c r="AL371" s="32"/>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c r="BI371" s="32"/>
      <c r="BJ371" s="32"/>
      <c r="BK371" s="32"/>
      <c r="BL371" s="32"/>
      <c r="BM371" s="32"/>
      <c r="BN371" s="32"/>
      <c r="BO371" s="57"/>
      <c r="BP371" s="32"/>
      <c r="BQ371" s="32"/>
      <c r="BR371" s="32"/>
      <c r="BS371" s="32"/>
      <c r="BT371" s="32"/>
      <c r="BU371" s="32"/>
      <c r="BV371" s="32"/>
      <c r="BW371" s="32"/>
      <c r="BX371" s="32"/>
      <c r="BY371" s="32"/>
      <c r="BZ371" s="32"/>
      <c r="CA371" s="32"/>
      <c r="CB371" s="32"/>
      <c r="CC371" s="32"/>
      <c r="CD371" s="32"/>
      <c r="CE371" s="32"/>
      <c r="CF371" s="32"/>
      <c r="CG371" s="32"/>
      <c r="CH371" s="32"/>
      <c r="CI371" s="32"/>
      <c r="CJ371" s="32"/>
      <c r="CK371" s="32"/>
      <c r="CL371" s="32"/>
      <c r="CM371" s="32"/>
      <c r="CN371" s="32"/>
      <c r="CO371" s="32"/>
      <c r="CP371" s="32"/>
      <c r="CQ371" s="32"/>
      <c r="CR371" s="32"/>
    </row>
    <row r="372" spans="1:96" s="31" customFormat="1" ht="30" customHeight="1">
      <c r="A372" s="58"/>
      <c r="B372" s="59"/>
      <c r="C372" s="60"/>
      <c r="D372" s="58"/>
      <c r="E372" s="61"/>
      <c r="F372" s="62"/>
      <c r="G372" s="58"/>
      <c r="H372" s="58"/>
      <c r="I372" s="58"/>
      <c r="J372" s="706"/>
      <c r="K372" s="63"/>
      <c r="L372" s="63"/>
      <c r="M372" s="64"/>
      <c r="N372" s="64"/>
      <c r="O372" s="65"/>
      <c r="P372" s="61"/>
      <c r="Q372" s="58"/>
      <c r="R372" s="61"/>
      <c r="S372" s="61"/>
      <c r="T372" s="361"/>
      <c r="U372" s="364"/>
      <c r="V372" s="66"/>
      <c r="W372" s="66"/>
      <c r="X372" s="364"/>
      <c r="Y372" s="67"/>
      <c r="AD372" s="68"/>
      <c r="AE372" s="69"/>
      <c r="AF372" s="70"/>
      <c r="AG372" s="68"/>
      <c r="AH372" s="70"/>
      <c r="AJ372" s="70"/>
      <c r="AL372" s="32"/>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c r="BI372" s="32"/>
      <c r="BJ372" s="32"/>
      <c r="BK372" s="32"/>
      <c r="BL372" s="32"/>
      <c r="BM372" s="32"/>
      <c r="BN372" s="32"/>
      <c r="BO372" s="57"/>
      <c r="BP372" s="32"/>
      <c r="BQ372" s="32"/>
      <c r="BR372" s="32"/>
      <c r="BS372" s="32"/>
      <c r="BT372" s="32"/>
      <c r="BU372" s="32"/>
      <c r="BV372" s="32"/>
      <c r="BW372" s="32"/>
      <c r="BX372" s="32"/>
      <c r="BY372" s="32"/>
      <c r="BZ372" s="32"/>
      <c r="CA372" s="32"/>
      <c r="CB372" s="32"/>
      <c r="CC372" s="32"/>
      <c r="CD372" s="32"/>
      <c r="CE372" s="32"/>
      <c r="CF372" s="32"/>
      <c r="CG372" s="32"/>
      <c r="CH372" s="32"/>
      <c r="CI372" s="32"/>
      <c r="CJ372" s="32"/>
      <c r="CK372" s="32"/>
      <c r="CL372" s="32"/>
      <c r="CM372" s="32"/>
      <c r="CN372" s="32"/>
      <c r="CO372" s="32"/>
      <c r="CP372" s="32"/>
      <c r="CQ372" s="32"/>
      <c r="CR372" s="32"/>
    </row>
    <row r="373" spans="1:96" s="31" customFormat="1" ht="30" customHeight="1">
      <c r="A373" s="58"/>
      <c r="B373" s="59"/>
      <c r="C373" s="60"/>
      <c r="D373" s="58"/>
      <c r="E373" s="61"/>
      <c r="F373" s="62"/>
      <c r="G373" s="58"/>
      <c r="H373" s="58"/>
      <c r="I373" s="58"/>
      <c r="J373" s="706"/>
      <c r="K373" s="63"/>
      <c r="L373" s="63"/>
      <c r="M373" s="64"/>
      <c r="N373" s="64"/>
      <c r="O373" s="65"/>
      <c r="P373" s="61"/>
      <c r="Q373" s="58"/>
      <c r="R373" s="61"/>
      <c r="S373" s="61"/>
      <c r="T373" s="361"/>
      <c r="U373" s="364"/>
      <c r="V373" s="66"/>
      <c r="W373" s="66"/>
      <c r="X373" s="364"/>
      <c r="Y373" s="67"/>
      <c r="AD373" s="68"/>
      <c r="AE373" s="69"/>
      <c r="AF373" s="70"/>
      <c r="AG373" s="68"/>
      <c r="AH373" s="70"/>
      <c r="AJ373" s="70"/>
      <c r="AL373" s="32"/>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c r="BI373" s="32"/>
      <c r="BJ373" s="32"/>
      <c r="BK373" s="32"/>
      <c r="BL373" s="32"/>
      <c r="BM373" s="32"/>
      <c r="BN373" s="32"/>
      <c r="BO373" s="57"/>
      <c r="BP373" s="32"/>
      <c r="BQ373" s="32"/>
      <c r="BR373" s="32"/>
      <c r="BS373" s="32"/>
      <c r="BT373" s="32"/>
      <c r="BU373" s="32"/>
      <c r="BV373" s="32"/>
      <c r="BW373" s="32"/>
      <c r="BX373" s="32"/>
      <c r="BY373" s="32"/>
      <c r="BZ373" s="32"/>
      <c r="CA373" s="32"/>
      <c r="CB373" s="32"/>
      <c r="CC373" s="32"/>
      <c r="CD373" s="32"/>
      <c r="CE373" s="32"/>
      <c r="CF373" s="32"/>
      <c r="CG373" s="32"/>
      <c r="CH373" s="32"/>
      <c r="CI373" s="32"/>
      <c r="CJ373" s="32"/>
      <c r="CK373" s="32"/>
      <c r="CL373" s="32"/>
      <c r="CM373" s="32"/>
      <c r="CN373" s="32"/>
      <c r="CO373" s="32"/>
      <c r="CP373" s="32"/>
      <c r="CQ373" s="32"/>
      <c r="CR373" s="32"/>
    </row>
    <row r="374" spans="1:96" s="31" customFormat="1" ht="30" customHeight="1">
      <c r="A374" s="58"/>
      <c r="B374" s="59"/>
      <c r="C374" s="60"/>
      <c r="D374" s="58"/>
      <c r="E374" s="61"/>
      <c r="F374" s="62"/>
      <c r="G374" s="58"/>
      <c r="H374" s="58"/>
      <c r="I374" s="58"/>
      <c r="J374" s="706"/>
      <c r="K374" s="63"/>
      <c r="L374" s="63"/>
      <c r="M374" s="64"/>
      <c r="N374" s="64"/>
      <c r="O374" s="65"/>
      <c r="P374" s="61"/>
      <c r="Q374" s="58"/>
      <c r="R374" s="61"/>
      <c r="S374" s="61"/>
      <c r="T374" s="361"/>
      <c r="U374" s="364"/>
      <c r="V374" s="66"/>
      <c r="W374" s="66"/>
      <c r="X374" s="364"/>
      <c r="Y374" s="67"/>
      <c r="AD374" s="68"/>
      <c r="AE374" s="69"/>
      <c r="AF374" s="70"/>
      <c r="AG374" s="68"/>
      <c r="AH374" s="70"/>
      <c r="AJ374" s="70"/>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c r="BI374" s="32"/>
      <c r="BJ374" s="32"/>
      <c r="BK374" s="32"/>
      <c r="BL374" s="32"/>
      <c r="BM374" s="32"/>
      <c r="BN374" s="32"/>
      <c r="BO374" s="57"/>
      <c r="BP374" s="32"/>
      <c r="BQ374" s="32"/>
      <c r="BR374" s="32"/>
      <c r="BS374" s="32"/>
      <c r="BT374" s="32"/>
      <c r="BU374" s="32"/>
      <c r="BV374" s="32"/>
      <c r="BW374" s="32"/>
      <c r="BX374" s="32"/>
      <c r="BY374" s="32"/>
      <c r="BZ374" s="32"/>
      <c r="CA374" s="32"/>
      <c r="CB374" s="32"/>
      <c r="CC374" s="32"/>
      <c r="CD374" s="32"/>
      <c r="CE374" s="32"/>
      <c r="CF374" s="32"/>
      <c r="CG374" s="32"/>
      <c r="CH374" s="32"/>
      <c r="CI374" s="32"/>
      <c r="CJ374" s="32"/>
      <c r="CK374" s="32"/>
      <c r="CL374" s="32"/>
      <c r="CM374" s="32"/>
      <c r="CN374" s="32"/>
      <c r="CO374" s="32"/>
      <c r="CP374" s="32"/>
      <c r="CQ374" s="32"/>
      <c r="CR374" s="32"/>
    </row>
    <row r="375" spans="1:96" s="31" customFormat="1" ht="30" customHeight="1">
      <c r="A375" s="58"/>
      <c r="B375" s="59"/>
      <c r="C375" s="60"/>
      <c r="D375" s="58"/>
      <c r="E375" s="61"/>
      <c r="F375" s="62"/>
      <c r="G375" s="58"/>
      <c r="H375" s="58"/>
      <c r="I375" s="58"/>
      <c r="J375" s="706"/>
      <c r="K375" s="63"/>
      <c r="L375" s="63"/>
      <c r="M375" s="64"/>
      <c r="N375" s="64"/>
      <c r="O375" s="65"/>
      <c r="P375" s="61"/>
      <c r="Q375" s="58"/>
      <c r="R375" s="61"/>
      <c r="S375" s="61"/>
      <c r="T375" s="361"/>
      <c r="U375" s="364"/>
      <c r="V375" s="66"/>
      <c r="W375" s="66"/>
      <c r="X375" s="364"/>
      <c r="Y375" s="67"/>
      <c r="AD375" s="68"/>
      <c r="AE375" s="69"/>
      <c r="AF375" s="70"/>
      <c r="AG375" s="68"/>
      <c r="AH375" s="70"/>
      <c r="AJ375" s="70"/>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c r="BI375" s="32"/>
      <c r="BJ375" s="32"/>
      <c r="BK375" s="32"/>
      <c r="BL375" s="32"/>
      <c r="BM375" s="32"/>
      <c r="BN375" s="32"/>
      <c r="BO375" s="57"/>
      <c r="BP375" s="32"/>
      <c r="BQ375" s="32"/>
      <c r="BR375" s="32"/>
      <c r="BS375" s="32"/>
      <c r="BT375" s="32"/>
      <c r="BU375" s="32"/>
      <c r="BV375" s="32"/>
      <c r="BW375" s="32"/>
      <c r="BX375" s="32"/>
      <c r="BY375" s="32"/>
      <c r="BZ375" s="32"/>
      <c r="CA375" s="32"/>
      <c r="CB375" s="32"/>
      <c r="CC375" s="32"/>
      <c r="CD375" s="32"/>
      <c r="CE375" s="32"/>
      <c r="CF375" s="32"/>
      <c r="CG375" s="32"/>
      <c r="CH375" s="32"/>
      <c r="CI375" s="32"/>
      <c r="CJ375" s="32"/>
      <c r="CK375" s="32"/>
      <c r="CL375" s="32"/>
      <c r="CM375" s="32"/>
      <c r="CN375" s="32"/>
      <c r="CO375" s="32"/>
      <c r="CP375" s="32"/>
      <c r="CQ375" s="32"/>
      <c r="CR375" s="32"/>
    </row>
    <row r="376" spans="1:96" s="31" customFormat="1" ht="30" customHeight="1">
      <c r="A376" s="58"/>
      <c r="B376" s="59"/>
      <c r="C376" s="60"/>
      <c r="D376" s="58"/>
      <c r="E376" s="61"/>
      <c r="F376" s="62"/>
      <c r="G376" s="58"/>
      <c r="H376" s="58"/>
      <c r="I376" s="58"/>
      <c r="J376" s="706"/>
      <c r="K376" s="63"/>
      <c r="L376" s="63"/>
      <c r="M376" s="64"/>
      <c r="N376" s="64"/>
      <c r="O376" s="65"/>
      <c r="P376" s="61"/>
      <c r="Q376" s="58"/>
      <c r="R376" s="61"/>
      <c r="S376" s="61"/>
      <c r="T376" s="361"/>
      <c r="U376" s="364"/>
      <c r="V376" s="66"/>
      <c r="W376" s="66"/>
      <c r="X376" s="364"/>
      <c r="Y376" s="67"/>
      <c r="AD376" s="68"/>
      <c r="AE376" s="69"/>
      <c r="AF376" s="70"/>
      <c r="AG376" s="68"/>
      <c r="AH376" s="70"/>
      <c r="AJ376" s="70"/>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c r="BI376" s="32"/>
      <c r="BJ376" s="32"/>
      <c r="BK376" s="32"/>
      <c r="BL376" s="32"/>
      <c r="BM376" s="32"/>
      <c r="BN376" s="32"/>
      <c r="BO376" s="57"/>
      <c r="BP376" s="32"/>
      <c r="BQ376" s="32"/>
      <c r="BR376" s="32"/>
      <c r="BS376" s="32"/>
      <c r="BT376" s="32"/>
      <c r="BU376" s="32"/>
      <c r="BV376" s="32"/>
      <c r="BW376" s="32"/>
      <c r="BX376" s="32"/>
      <c r="BY376" s="32"/>
      <c r="BZ376" s="32"/>
      <c r="CA376" s="32"/>
      <c r="CB376" s="32"/>
      <c r="CC376" s="32"/>
      <c r="CD376" s="32"/>
      <c r="CE376" s="32"/>
      <c r="CF376" s="32"/>
      <c r="CG376" s="32"/>
      <c r="CH376" s="32"/>
      <c r="CI376" s="32"/>
      <c r="CJ376" s="32"/>
      <c r="CK376" s="32"/>
      <c r="CL376" s="32"/>
      <c r="CM376" s="32"/>
      <c r="CN376" s="32"/>
      <c r="CO376" s="32"/>
      <c r="CP376" s="32"/>
      <c r="CQ376" s="32"/>
      <c r="CR376" s="32"/>
    </row>
    <row r="377" spans="1:96" s="31" customFormat="1" ht="30" customHeight="1">
      <c r="A377" s="58"/>
      <c r="B377" s="59"/>
      <c r="C377" s="60"/>
      <c r="D377" s="58"/>
      <c r="E377" s="61"/>
      <c r="F377" s="62"/>
      <c r="G377" s="58"/>
      <c r="H377" s="58"/>
      <c r="I377" s="58"/>
      <c r="J377" s="706"/>
      <c r="K377" s="63"/>
      <c r="L377" s="63"/>
      <c r="M377" s="64"/>
      <c r="N377" s="64"/>
      <c r="O377" s="65"/>
      <c r="P377" s="61"/>
      <c r="Q377" s="58"/>
      <c r="R377" s="61"/>
      <c r="S377" s="61"/>
      <c r="T377" s="361"/>
      <c r="U377" s="364"/>
      <c r="V377" s="66"/>
      <c r="W377" s="66"/>
      <c r="X377" s="364"/>
      <c r="Y377" s="67"/>
      <c r="AD377" s="68"/>
      <c r="AE377" s="69"/>
      <c r="AF377" s="70"/>
      <c r="AG377" s="68"/>
      <c r="AH377" s="70"/>
      <c r="AJ377" s="70"/>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c r="BI377" s="32"/>
      <c r="BJ377" s="32"/>
      <c r="BK377" s="32"/>
      <c r="BL377" s="32"/>
      <c r="BM377" s="32"/>
      <c r="BN377" s="32"/>
      <c r="BO377" s="57"/>
      <c r="BP377" s="32"/>
      <c r="BQ377" s="32"/>
      <c r="BR377" s="32"/>
      <c r="BS377" s="32"/>
      <c r="BT377" s="32"/>
      <c r="BU377" s="32"/>
      <c r="BV377" s="32"/>
      <c r="BW377" s="32"/>
      <c r="BX377" s="32"/>
      <c r="BY377" s="32"/>
      <c r="BZ377" s="32"/>
      <c r="CA377" s="32"/>
      <c r="CB377" s="32"/>
      <c r="CC377" s="32"/>
      <c r="CD377" s="32"/>
      <c r="CE377" s="32"/>
      <c r="CF377" s="32"/>
      <c r="CG377" s="32"/>
      <c r="CH377" s="32"/>
      <c r="CI377" s="32"/>
      <c r="CJ377" s="32"/>
      <c r="CK377" s="32"/>
      <c r="CL377" s="32"/>
      <c r="CM377" s="32"/>
      <c r="CN377" s="32"/>
      <c r="CO377" s="32"/>
      <c r="CP377" s="32"/>
      <c r="CQ377" s="32"/>
      <c r="CR377" s="32"/>
    </row>
    <row r="378" spans="1:96" s="31" customFormat="1" ht="30" customHeight="1">
      <c r="A378" s="58"/>
      <c r="B378" s="59"/>
      <c r="C378" s="60"/>
      <c r="D378" s="58"/>
      <c r="E378" s="61"/>
      <c r="F378" s="62"/>
      <c r="G378" s="58"/>
      <c r="H378" s="58"/>
      <c r="I378" s="58"/>
      <c r="J378" s="706"/>
      <c r="K378" s="63"/>
      <c r="L378" s="63"/>
      <c r="M378" s="64"/>
      <c r="N378" s="64"/>
      <c r="O378" s="65"/>
      <c r="P378" s="61"/>
      <c r="Q378" s="58"/>
      <c r="R378" s="61"/>
      <c r="S378" s="61"/>
      <c r="T378" s="361"/>
      <c r="U378" s="364"/>
      <c r="V378" s="66"/>
      <c r="W378" s="66"/>
      <c r="X378" s="364"/>
      <c r="Y378" s="67"/>
      <c r="AD378" s="68"/>
      <c r="AE378" s="69"/>
      <c r="AF378" s="70"/>
      <c r="AG378" s="68"/>
      <c r="AH378" s="70"/>
      <c r="AJ378" s="70"/>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c r="BI378" s="32"/>
      <c r="BJ378" s="32"/>
      <c r="BK378" s="32"/>
      <c r="BL378" s="32"/>
      <c r="BM378" s="32"/>
      <c r="BN378" s="32"/>
      <c r="BO378" s="57"/>
      <c r="BP378" s="32"/>
      <c r="BQ378" s="32"/>
      <c r="BR378" s="32"/>
      <c r="BS378" s="32"/>
      <c r="BT378" s="32"/>
      <c r="BU378" s="32"/>
      <c r="BV378" s="32"/>
      <c r="BW378" s="32"/>
      <c r="BX378" s="32"/>
      <c r="BY378" s="32"/>
      <c r="BZ378" s="32"/>
      <c r="CA378" s="32"/>
      <c r="CB378" s="32"/>
      <c r="CC378" s="32"/>
      <c r="CD378" s="32"/>
      <c r="CE378" s="32"/>
      <c r="CF378" s="32"/>
      <c r="CG378" s="32"/>
      <c r="CH378" s="32"/>
      <c r="CI378" s="32"/>
      <c r="CJ378" s="32"/>
      <c r="CK378" s="32"/>
      <c r="CL378" s="32"/>
      <c r="CM378" s="32"/>
      <c r="CN378" s="32"/>
      <c r="CO378" s="32"/>
      <c r="CP378" s="32"/>
      <c r="CQ378" s="32"/>
      <c r="CR378" s="32"/>
    </row>
    <row r="379" spans="1:96" s="31" customFormat="1" ht="30" customHeight="1">
      <c r="A379" s="58"/>
      <c r="B379" s="59"/>
      <c r="C379" s="60"/>
      <c r="D379" s="58"/>
      <c r="E379" s="61"/>
      <c r="F379" s="62"/>
      <c r="G379" s="58"/>
      <c r="H379" s="58"/>
      <c r="I379" s="58"/>
      <c r="J379" s="706"/>
      <c r="K379" s="63"/>
      <c r="L379" s="63"/>
      <c r="M379" s="64"/>
      <c r="N379" s="64"/>
      <c r="O379" s="65"/>
      <c r="P379" s="61"/>
      <c r="Q379" s="58"/>
      <c r="R379" s="61"/>
      <c r="S379" s="61"/>
      <c r="T379" s="361"/>
      <c r="U379" s="364"/>
      <c r="V379" s="66"/>
      <c r="W379" s="66"/>
      <c r="X379" s="364"/>
      <c r="Y379" s="67"/>
      <c r="AD379" s="68"/>
      <c r="AE379" s="69"/>
      <c r="AF379" s="70"/>
      <c r="AG379" s="68"/>
      <c r="AH379" s="70"/>
      <c r="AJ379" s="70"/>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c r="BI379" s="32"/>
      <c r="BJ379" s="32"/>
      <c r="BK379" s="32"/>
      <c r="BL379" s="32"/>
      <c r="BM379" s="32"/>
      <c r="BN379" s="32"/>
      <c r="BO379" s="57"/>
      <c r="BP379" s="32"/>
      <c r="BQ379" s="32"/>
      <c r="BR379" s="32"/>
      <c r="BS379" s="32"/>
      <c r="BT379" s="32"/>
      <c r="BU379" s="32"/>
      <c r="BV379" s="32"/>
      <c r="BW379" s="32"/>
      <c r="BX379" s="32"/>
      <c r="BY379" s="32"/>
      <c r="BZ379" s="32"/>
      <c r="CA379" s="32"/>
      <c r="CB379" s="32"/>
      <c r="CC379" s="32"/>
      <c r="CD379" s="32"/>
      <c r="CE379" s="32"/>
      <c r="CF379" s="32"/>
      <c r="CG379" s="32"/>
      <c r="CH379" s="32"/>
      <c r="CI379" s="32"/>
      <c r="CJ379" s="32"/>
      <c r="CK379" s="32"/>
      <c r="CL379" s="32"/>
      <c r="CM379" s="32"/>
      <c r="CN379" s="32"/>
      <c r="CO379" s="32"/>
      <c r="CP379" s="32"/>
      <c r="CQ379" s="32"/>
      <c r="CR379" s="32"/>
    </row>
    <row r="380" spans="1:96" s="31" customFormat="1" ht="30" customHeight="1">
      <c r="A380" s="58"/>
      <c r="B380" s="59"/>
      <c r="C380" s="60"/>
      <c r="D380" s="58"/>
      <c r="E380" s="61"/>
      <c r="F380" s="62"/>
      <c r="G380" s="58"/>
      <c r="H380" s="58"/>
      <c r="I380" s="58"/>
      <c r="J380" s="706"/>
      <c r="K380" s="63"/>
      <c r="L380" s="63"/>
      <c r="M380" s="64"/>
      <c r="N380" s="64"/>
      <c r="O380" s="65"/>
      <c r="P380" s="61"/>
      <c r="Q380" s="58"/>
      <c r="R380" s="61"/>
      <c r="S380" s="61"/>
      <c r="T380" s="361"/>
      <c r="U380" s="364"/>
      <c r="V380" s="66"/>
      <c r="W380" s="66"/>
      <c r="X380" s="364"/>
      <c r="Y380" s="67"/>
      <c r="AD380" s="68"/>
      <c r="AE380" s="69"/>
      <c r="AF380" s="70"/>
      <c r="AG380" s="68"/>
      <c r="AH380" s="70"/>
      <c r="AJ380" s="70"/>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c r="BI380" s="32"/>
      <c r="BJ380" s="32"/>
      <c r="BK380" s="32"/>
      <c r="BL380" s="32"/>
      <c r="BM380" s="32"/>
      <c r="BN380" s="32"/>
      <c r="BO380" s="57"/>
      <c r="BP380" s="32"/>
      <c r="BQ380" s="32"/>
      <c r="BR380" s="32"/>
      <c r="BS380" s="32"/>
      <c r="BT380" s="32"/>
      <c r="BU380" s="32"/>
      <c r="BV380" s="32"/>
      <c r="BW380" s="32"/>
      <c r="BX380" s="32"/>
      <c r="BY380" s="32"/>
      <c r="BZ380" s="32"/>
      <c r="CA380" s="32"/>
      <c r="CB380" s="32"/>
      <c r="CC380" s="32"/>
      <c r="CD380" s="32"/>
      <c r="CE380" s="32"/>
      <c r="CF380" s="32"/>
      <c r="CG380" s="32"/>
      <c r="CH380" s="32"/>
      <c r="CI380" s="32"/>
      <c r="CJ380" s="32"/>
      <c r="CK380" s="32"/>
      <c r="CL380" s="32"/>
      <c r="CM380" s="32"/>
      <c r="CN380" s="32"/>
      <c r="CO380" s="32"/>
      <c r="CP380" s="32"/>
      <c r="CQ380" s="32"/>
      <c r="CR380" s="32"/>
    </row>
    <row r="381" spans="1:96" s="31" customFormat="1" ht="30" customHeight="1">
      <c r="A381" s="58"/>
      <c r="B381" s="59"/>
      <c r="C381" s="60"/>
      <c r="D381" s="58"/>
      <c r="E381" s="61"/>
      <c r="F381" s="62"/>
      <c r="G381" s="58"/>
      <c r="H381" s="58"/>
      <c r="I381" s="58"/>
      <c r="J381" s="706"/>
      <c r="K381" s="63"/>
      <c r="L381" s="63"/>
      <c r="M381" s="64"/>
      <c r="N381" s="64"/>
      <c r="O381" s="65"/>
      <c r="P381" s="61"/>
      <c r="Q381" s="58"/>
      <c r="R381" s="61"/>
      <c r="S381" s="61"/>
      <c r="T381" s="361"/>
      <c r="U381" s="364"/>
      <c r="V381" s="66"/>
      <c r="W381" s="66"/>
      <c r="X381" s="364"/>
      <c r="Y381" s="67"/>
      <c r="AD381" s="68"/>
      <c r="AE381" s="69"/>
      <c r="AF381" s="70"/>
      <c r="AG381" s="68"/>
      <c r="AH381" s="70"/>
      <c r="AJ381" s="70"/>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c r="BI381" s="32"/>
      <c r="BJ381" s="32"/>
      <c r="BK381" s="32"/>
      <c r="BL381" s="32"/>
      <c r="BM381" s="32"/>
      <c r="BN381" s="32"/>
      <c r="BO381" s="57"/>
      <c r="BP381" s="32"/>
      <c r="BQ381" s="32"/>
      <c r="BR381" s="32"/>
      <c r="BS381" s="32"/>
      <c r="BT381" s="32"/>
      <c r="BU381" s="32"/>
      <c r="BV381" s="32"/>
      <c r="BW381" s="32"/>
      <c r="BX381" s="32"/>
      <c r="BY381" s="32"/>
      <c r="BZ381" s="32"/>
      <c r="CA381" s="32"/>
      <c r="CB381" s="32"/>
      <c r="CC381" s="32"/>
      <c r="CD381" s="32"/>
      <c r="CE381" s="32"/>
      <c r="CF381" s="32"/>
      <c r="CG381" s="32"/>
      <c r="CH381" s="32"/>
      <c r="CI381" s="32"/>
      <c r="CJ381" s="32"/>
      <c r="CK381" s="32"/>
      <c r="CL381" s="32"/>
      <c r="CM381" s="32"/>
      <c r="CN381" s="32"/>
      <c r="CO381" s="32"/>
      <c r="CP381" s="32"/>
      <c r="CQ381" s="32"/>
      <c r="CR381" s="32"/>
    </row>
    <row r="382" spans="1:96" s="31" customFormat="1" ht="30" customHeight="1">
      <c r="A382" s="58"/>
      <c r="B382" s="59"/>
      <c r="C382" s="60"/>
      <c r="D382" s="58"/>
      <c r="E382" s="61"/>
      <c r="F382" s="62"/>
      <c r="G382" s="58"/>
      <c r="H382" s="58"/>
      <c r="I382" s="58"/>
      <c r="J382" s="706"/>
      <c r="K382" s="63"/>
      <c r="L382" s="63"/>
      <c r="M382" s="64"/>
      <c r="N382" s="64"/>
      <c r="O382" s="65"/>
      <c r="P382" s="61"/>
      <c r="Q382" s="58"/>
      <c r="R382" s="61"/>
      <c r="S382" s="61"/>
      <c r="T382" s="361"/>
      <c r="U382" s="364"/>
      <c r="V382" s="66"/>
      <c r="W382" s="66"/>
      <c r="X382" s="364"/>
      <c r="Y382" s="67"/>
      <c r="AD382" s="68"/>
      <c r="AE382" s="69"/>
      <c r="AF382" s="70"/>
      <c r="AG382" s="68"/>
      <c r="AH382" s="70"/>
      <c r="AJ382" s="70"/>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c r="BI382" s="32"/>
      <c r="BJ382" s="32"/>
      <c r="BK382" s="32"/>
      <c r="BL382" s="32"/>
      <c r="BM382" s="32"/>
      <c r="BN382" s="32"/>
      <c r="BO382" s="57"/>
      <c r="BP382" s="32"/>
      <c r="BQ382" s="32"/>
      <c r="BR382" s="32"/>
      <c r="BS382" s="32"/>
      <c r="BT382" s="32"/>
      <c r="BU382" s="32"/>
      <c r="BV382" s="32"/>
      <c r="BW382" s="32"/>
      <c r="BX382" s="32"/>
      <c r="BY382" s="32"/>
      <c r="BZ382" s="32"/>
      <c r="CA382" s="32"/>
      <c r="CB382" s="32"/>
      <c r="CC382" s="32"/>
      <c r="CD382" s="32"/>
      <c r="CE382" s="32"/>
      <c r="CF382" s="32"/>
      <c r="CG382" s="32"/>
      <c r="CH382" s="32"/>
      <c r="CI382" s="32"/>
      <c r="CJ382" s="32"/>
      <c r="CK382" s="32"/>
      <c r="CL382" s="32"/>
      <c r="CM382" s="32"/>
      <c r="CN382" s="32"/>
      <c r="CO382" s="32"/>
      <c r="CP382" s="32"/>
      <c r="CQ382" s="32"/>
      <c r="CR382" s="32"/>
    </row>
    <row r="383" spans="1:96" s="31" customFormat="1" ht="30" customHeight="1">
      <c r="A383" s="58"/>
      <c r="B383" s="59"/>
      <c r="C383" s="60"/>
      <c r="D383" s="58"/>
      <c r="E383" s="61"/>
      <c r="F383" s="62"/>
      <c r="G383" s="58"/>
      <c r="H383" s="58"/>
      <c r="I383" s="58"/>
      <c r="J383" s="706"/>
      <c r="K383" s="63"/>
      <c r="L383" s="63"/>
      <c r="M383" s="64"/>
      <c r="N383" s="64"/>
      <c r="O383" s="65"/>
      <c r="P383" s="61"/>
      <c r="Q383" s="58"/>
      <c r="R383" s="61"/>
      <c r="S383" s="61"/>
      <c r="T383" s="361"/>
      <c r="U383" s="364"/>
      <c r="V383" s="66"/>
      <c r="W383" s="66"/>
      <c r="X383" s="364"/>
      <c r="Y383" s="67"/>
      <c r="AD383" s="68"/>
      <c r="AE383" s="69"/>
      <c r="AF383" s="70"/>
      <c r="AG383" s="68"/>
      <c r="AH383" s="70"/>
      <c r="AJ383" s="70"/>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c r="BI383" s="32"/>
      <c r="BJ383" s="32"/>
      <c r="BK383" s="32"/>
      <c r="BL383" s="32"/>
      <c r="BM383" s="32"/>
      <c r="BN383" s="32"/>
      <c r="BO383" s="57"/>
      <c r="BP383" s="32"/>
      <c r="BQ383" s="32"/>
      <c r="BR383" s="32"/>
      <c r="BS383" s="32"/>
      <c r="BT383" s="32"/>
      <c r="BU383" s="32"/>
      <c r="BV383" s="32"/>
      <c r="BW383" s="32"/>
      <c r="BX383" s="32"/>
      <c r="BY383" s="32"/>
      <c r="BZ383" s="32"/>
      <c r="CA383" s="32"/>
      <c r="CB383" s="32"/>
      <c r="CC383" s="32"/>
      <c r="CD383" s="32"/>
      <c r="CE383" s="32"/>
      <c r="CF383" s="32"/>
      <c r="CG383" s="32"/>
      <c r="CH383" s="32"/>
      <c r="CI383" s="32"/>
      <c r="CJ383" s="32"/>
      <c r="CK383" s="32"/>
      <c r="CL383" s="32"/>
      <c r="CM383" s="32"/>
      <c r="CN383" s="32"/>
      <c r="CO383" s="32"/>
      <c r="CP383" s="32"/>
      <c r="CQ383" s="32"/>
      <c r="CR383" s="32"/>
    </row>
    <row r="384" spans="1:96" s="31" customFormat="1" ht="30" customHeight="1">
      <c r="A384" s="58"/>
      <c r="B384" s="59"/>
      <c r="C384" s="60"/>
      <c r="D384" s="58"/>
      <c r="E384" s="61"/>
      <c r="F384" s="62"/>
      <c r="G384" s="58"/>
      <c r="H384" s="58"/>
      <c r="I384" s="58"/>
      <c r="J384" s="706"/>
      <c r="K384" s="63"/>
      <c r="L384" s="63"/>
      <c r="M384" s="64"/>
      <c r="N384" s="64"/>
      <c r="O384" s="65"/>
      <c r="P384" s="61"/>
      <c r="Q384" s="58"/>
      <c r="R384" s="61"/>
      <c r="S384" s="61"/>
      <c r="T384" s="361"/>
      <c r="U384" s="364"/>
      <c r="V384" s="66"/>
      <c r="W384" s="66"/>
      <c r="X384" s="364"/>
      <c r="Y384" s="67"/>
      <c r="AD384" s="68"/>
      <c r="AE384" s="69"/>
      <c r="AF384" s="70"/>
      <c r="AG384" s="68"/>
      <c r="AH384" s="70"/>
      <c r="AJ384" s="70"/>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c r="BI384" s="32"/>
      <c r="BJ384" s="32"/>
      <c r="BK384" s="32"/>
      <c r="BL384" s="32"/>
      <c r="BM384" s="32"/>
      <c r="BN384" s="32"/>
      <c r="BO384" s="57"/>
      <c r="BP384" s="32"/>
      <c r="BQ384" s="32"/>
      <c r="BR384" s="32"/>
      <c r="BS384" s="32"/>
      <c r="BT384" s="32"/>
      <c r="BU384" s="32"/>
      <c r="BV384" s="32"/>
      <c r="BW384" s="32"/>
      <c r="BX384" s="32"/>
      <c r="BY384" s="32"/>
      <c r="BZ384" s="32"/>
      <c r="CA384" s="32"/>
      <c r="CB384" s="32"/>
      <c r="CC384" s="32"/>
      <c r="CD384" s="32"/>
      <c r="CE384" s="32"/>
      <c r="CF384" s="32"/>
      <c r="CG384" s="32"/>
      <c r="CH384" s="32"/>
      <c r="CI384" s="32"/>
      <c r="CJ384" s="32"/>
      <c r="CK384" s="32"/>
      <c r="CL384" s="32"/>
      <c r="CM384" s="32"/>
      <c r="CN384" s="32"/>
      <c r="CO384" s="32"/>
      <c r="CP384" s="32"/>
      <c r="CQ384" s="32"/>
      <c r="CR384" s="32"/>
    </row>
    <row r="385" spans="1:96" s="31" customFormat="1" ht="30" customHeight="1">
      <c r="A385" s="58"/>
      <c r="B385" s="59"/>
      <c r="C385" s="60"/>
      <c r="D385" s="58"/>
      <c r="E385" s="61"/>
      <c r="F385" s="62"/>
      <c r="G385" s="58"/>
      <c r="H385" s="58"/>
      <c r="I385" s="58"/>
      <c r="J385" s="706"/>
      <c r="K385" s="63"/>
      <c r="L385" s="63"/>
      <c r="M385" s="64"/>
      <c r="N385" s="64"/>
      <c r="O385" s="65"/>
      <c r="P385" s="61"/>
      <c r="Q385" s="58"/>
      <c r="R385" s="61"/>
      <c r="S385" s="61"/>
      <c r="T385" s="361"/>
      <c r="U385" s="364"/>
      <c r="V385" s="66"/>
      <c r="W385" s="66"/>
      <c r="X385" s="364"/>
      <c r="Y385" s="67"/>
      <c r="AD385" s="68"/>
      <c r="AE385" s="69"/>
      <c r="AF385" s="70"/>
      <c r="AG385" s="68"/>
      <c r="AH385" s="70"/>
      <c r="AJ385" s="70"/>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c r="BI385" s="32"/>
      <c r="BJ385" s="32"/>
      <c r="BK385" s="32"/>
      <c r="BL385" s="32"/>
      <c r="BM385" s="32"/>
      <c r="BN385" s="32"/>
      <c r="BO385" s="57"/>
      <c r="BP385" s="32"/>
      <c r="BQ385" s="32"/>
      <c r="BR385" s="32"/>
      <c r="BS385" s="32"/>
      <c r="BT385" s="32"/>
      <c r="BU385" s="32"/>
      <c r="BV385" s="32"/>
      <c r="BW385" s="32"/>
      <c r="BX385" s="32"/>
      <c r="BY385" s="32"/>
      <c r="BZ385" s="32"/>
      <c r="CA385" s="32"/>
      <c r="CB385" s="32"/>
      <c r="CC385" s="32"/>
      <c r="CD385" s="32"/>
      <c r="CE385" s="32"/>
      <c r="CF385" s="32"/>
      <c r="CG385" s="32"/>
      <c r="CH385" s="32"/>
      <c r="CI385" s="32"/>
      <c r="CJ385" s="32"/>
      <c r="CK385" s="32"/>
      <c r="CL385" s="32"/>
      <c r="CM385" s="32"/>
      <c r="CN385" s="32"/>
      <c r="CO385" s="32"/>
      <c r="CP385" s="32"/>
      <c r="CQ385" s="32"/>
      <c r="CR385" s="32"/>
    </row>
    <row r="386" spans="1:96" s="31" customFormat="1" ht="30" customHeight="1">
      <c r="A386" s="58"/>
      <c r="B386" s="59"/>
      <c r="C386" s="60"/>
      <c r="D386" s="58"/>
      <c r="E386" s="61"/>
      <c r="F386" s="62"/>
      <c r="G386" s="58"/>
      <c r="H386" s="58"/>
      <c r="I386" s="58"/>
      <c r="J386" s="706"/>
      <c r="K386" s="63"/>
      <c r="L386" s="63"/>
      <c r="M386" s="64"/>
      <c r="N386" s="64"/>
      <c r="O386" s="65"/>
      <c r="P386" s="61"/>
      <c r="Q386" s="58"/>
      <c r="R386" s="61"/>
      <c r="S386" s="61"/>
      <c r="T386" s="361"/>
      <c r="U386" s="364"/>
      <c r="V386" s="66"/>
      <c r="W386" s="66"/>
      <c r="X386" s="364"/>
      <c r="Y386" s="67"/>
      <c r="AD386" s="68"/>
      <c r="AE386" s="69"/>
      <c r="AF386" s="70"/>
      <c r="AG386" s="68"/>
      <c r="AH386" s="70"/>
      <c r="AJ386" s="70"/>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c r="BI386" s="32"/>
      <c r="BJ386" s="32"/>
      <c r="BK386" s="32"/>
      <c r="BL386" s="32"/>
      <c r="BM386" s="32"/>
      <c r="BN386" s="32"/>
      <c r="BO386" s="57"/>
      <c r="BP386" s="32"/>
      <c r="BQ386" s="32"/>
      <c r="BR386" s="32"/>
      <c r="BS386" s="32"/>
      <c r="BT386" s="32"/>
      <c r="BU386" s="32"/>
      <c r="BV386" s="32"/>
      <c r="BW386" s="32"/>
      <c r="BX386" s="32"/>
      <c r="BY386" s="32"/>
      <c r="BZ386" s="32"/>
      <c r="CA386" s="32"/>
      <c r="CB386" s="32"/>
      <c r="CC386" s="32"/>
      <c r="CD386" s="32"/>
      <c r="CE386" s="32"/>
      <c r="CF386" s="32"/>
      <c r="CG386" s="32"/>
      <c r="CH386" s="32"/>
      <c r="CI386" s="32"/>
      <c r="CJ386" s="32"/>
      <c r="CK386" s="32"/>
      <c r="CL386" s="32"/>
      <c r="CM386" s="32"/>
      <c r="CN386" s="32"/>
      <c r="CO386" s="32"/>
      <c r="CP386" s="32"/>
      <c r="CQ386" s="32"/>
      <c r="CR386" s="32"/>
    </row>
    <row r="387" spans="1:96" s="31" customFormat="1" ht="30" customHeight="1">
      <c r="A387" s="58"/>
      <c r="B387" s="59"/>
      <c r="C387" s="60"/>
      <c r="D387" s="58"/>
      <c r="E387" s="61"/>
      <c r="F387" s="62"/>
      <c r="G387" s="58"/>
      <c r="H387" s="58"/>
      <c r="I387" s="58"/>
      <c r="J387" s="706"/>
      <c r="K387" s="63"/>
      <c r="L387" s="63"/>
      <c r="M387" s="64"/>
      <c r="N387" s="64"/>
      <c r="O387" s="65"/>
      <c r="P387" s="61"/>
      <c r="Q387" s="58"/>
      <c r="R387" s="61"/>
      <c r="S387" s="61"/>
      <c r="T387" s="361"/>
      <c r="U387" s="364"/>
      <c r="V387" s="66"/>
      <c r="W387" s="66"/>
      <c r="X387" s="364"/>
      <c r="Y387" s="67"/>
      <c r="AD387" s="68"/>
      <c r="AE387" s="69"/>
      <c r="AF387" s="70"/>
      <c r="AG387" s="68"/>
      <c r="AH387" s="70"/>
      <c r="AJ387" s="70"/>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c r="BI387" s="32"/>
      <c r="BJ387" s="32"/>
      <c r="BK387" s="32"/>
      <c r="BL387" s="32"/>
      <c r="BM387" s="32"/>
      <c r="BN387" s="32"/>
      <c r="BO387" s="57"/>
      <c r="BP387" s="32"/>
      <c r="BQ387" s="32"/>
      <c r="BR387" s="32"/>
      <c r="BS387" s="32"/>
      <c r="BT387" s="32"/>
      <c r="BU387" s="32"/>
      <c r="BV387" s="32"/>
      <c r="BW387" s="32"/>
      <c r="BX387" s="32"/>
      <c r="BY387" s="32"/>
      <c r="BZ387" s="32"/>
      <c r="CA387" s="32"/>
      <c r="CB387" s="32"/>
      <c r="CC387" s="32"/>
      <c r="CD387" s="32"/>
      <c r="CE387" s="32"/>
      <c r="CF387" s="32"/>
      <c r="CG387" s="32"/>
      <c r="CH387" s="32"/>
      <c r="CI387" s="32"/>
      <c r="CJ387" s="32"/>
      <c r="CK387" s="32"/>
      <c r="CL387" s="32"/>
      <c r="CM387" s="32"/>
      <c r="CN387" s="32"/>
      <c r="CO387" s="32"/>
      <c r="CP387" s="32"/>
      <c r="CQ387" s="32"/>
      <c r="CR387" s="32"/>
    </row>
    <row r="388" spans="1:96" s="31" customFormat="1" ht="30" customHeight="1">
      <c r="A388" s="58"/>
      <c r="B388" s="59"/>
      <c r="C388" s="60"/>
      <c r="D388" s="58"/>
      <c r="E388" s="61"/>
      <c r="F388" s="62"/>
      <c r="G388" s="58"/>
      <c r="H388" s="58"/>
      <c r="I388" s="58"/>
      <c r="J388" s="706"/>
      <c r="K388" s="63"/>
      <c r="L388" s="63"/>
      <c r="M388" s="64"/>
      <c r="N388" s="64"/>
      <c r="O388" s="65"/>
      <c r="P388" s="61"/>
      <c r="Q388" s="58"/>
      <c r="R388" s="61"/>
      <c r="S388" s="61"/>
      <c r="T388" s="361"/>
      <c r="U388" s="364"/>
      <c r="V388" s="66"/>
      <c r="W388" s="66"/>
      <c r="X388" s="364"/>
      <c r="Y388" s="67"/>
      <c r="AD388" s="68"/>
      <c r="AE388" s="69"/>
      <c r="AF388" s="70"/>
      <c r="AG388" s="68"/>
      <c r="AH388" s="70"/>
      <c r="AJ388" s="70"/>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c r="BI388" s="32"/>
      <c r="BJ388" s="32"/>
      <c r="BK388" s="32"/>
      <c r="BL388" s="32"/>
      <c r="BM388" s="32"/>
      <c r="BN388" s="32"/>
      <c r="BO388" s="57"/>
      <c r="BP388" s="32"/>
      <c r="BQ388" s="32"/>
      <c r="BR388" s="32"/>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c r="CR388" s="32"/>
    </row>
    <row r="389" spans="1:96" s="31" customFormat="1" ht="30" customHeight="1">
      <c r="A389" s="58"/>
      <c r="B389" s="59"/>
      <c r="C389" s="60"/>
      <c r="D389" s="58"/>
      <c r="E389" s="61"/>
      <c r="F389" s="62"/>
      <c r="G389" s="58"/>
      <c r="H389" s="58"/>
      <c r="I389" s="58"/>
      <c r="J389" s="706"/>
      <c r="K389" s="63"/>
      <c r="L389" s="63"/>
      <c r="M389" s="64"/>
      <c r="N389" s="64"/>
      <c r="O389" s="65"/>
      <c r="P389" s="61"/>
      <c r="Q389" s="58"/>
      <c r="R389" s="61"/>
      <c r="S389" s="61"/>
      <c r="T389" s="361"/>
      <c r="U389" s="364"/>
      <c r="V389" s="66"/>
      <c r="W389" s="66"/>
      <c r="X389" s="364"/>
      <c r="Y389" s="67"/>
      <c r="AD389" s="68"/>
      <c r="AE389" s="69"/>
      <c r="AF389" s="70"/>
      <c r="AG389" s="68"/>
      <c r="AH389" s="70"/>
      <c r="AJ389" s="70"/>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c r="BI389" s="32"/>
      <c r="BJ389" s="32"/>
      <c r="BK389" s="32"/>
      <c r="BL389" s="32"/>
      <c r="BM389" s="32"/>
      <c r="BN389" s="32"/>
      <c r="BO389" s="57"/>
      <c r="BP389" s="32"/>
      <c r="BQ389" s="32"/>
      <c r="BR389" s="32"/>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c r="CR389" s="32"/>
    </row>
    <row r="390" spans="1:96" s="31" customFormat="1" ht="30" customHeight="1">
      <c r="A390" s="58"/>
      <c r="B390" s="59"/>
      <c r="C390" s="60"/>
      <c r="D390" s="58"/>
      <c r="E390" s="61"/>
      <c r="F390" s="62"/>
      <c r="G390" s="58"/>
      <c r="H390" s="58"/>
      <c r="I390" s="58"/>
      <c r="J390" s="706"/>
      <c r="K390" s="63"/>
      <c r="L390" s="63"/>
      <c r="M390" s="64"/>
      <c r="N390" s="64"/>
      <c r="O390" s="65"/>
      <c r="P390" s="61"/>
      <c r="Q390" s="58"/>
      <c r="R390" s="61"/>
      <c r="S390" s="61"/>
      <c r="T390" s="361"/>
      <c r="U390" s="364"/>
      <c r="V390" s="66"/>
      <c r="W390" s="66"/>
      <c r="X390" s="364"/>
      <c r="Y390" s="67"/>
      <c r="AD390" s="68"/>
      <c r="AE390" s="69"/>
      <c r="AF390" s="70"/>
      <c r="AG390" s="68"/>
      <c r="AH390" s="70"/>
      <c r="AJ390" s="70"/>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c r="BI390" s="32"/>
      <c r="BJ390" s="32"/>
      <c r="BK390" s="32"/>
      <c r="BL390" s="32"/>
      <c r="BM390" s="32"/>
      <c r="BN390" s="32"/>
      <c r="BO390" s="57"/>
      <c r="BP390" s="32"/>
      <c r="BQ390" s="32"/>
      <c r="BR390" s="32"/>
      <c r="BS390" s="32"/>
      <c r="BT390" s="32"/>
      <c r="BU390" s="32"/>
      <c r="BV390" s="32"/>
      <c r="BW390" s="32"/>
      <c r="BX390" s="32"/>
      <c r="BY390" s="32"/>
      <c r="BZ390" s="32"/>
      <c r="CA390" s="32"/>
      <c r="CB390" s="32"/>
      <c r="CC390" s="32"/>
      <c r="CD390" s="32"/>
      <c r="CE390" s="32"/>
      <c r="CF390" s="32"/>
      <c r="CG390" s="32"/>
      <c r="CH390" s="32"/>
      <c r="CI390" s="32"/>
      <c r="CJ390" s="32"/>
      <c r="CK390" s="32"/>
      <c r="CL390" s="32"/>
      <c r="CM390" s="32"/>
      <c r="CN390" s="32"/>
      <c r="CO390" s="32"/>
      <c r="CP390" s="32"/>
      <c r="CQ390" s="32"/>
      <c r="CR390" s="32"/>
    </row>
    <row r="391" spans="1:96" s="31" customFormat="1" ht="30" customHeight="1">
      <c r="A391" s="58"/>
      <c r="B391" s="59"/>
      <c r="C391" s="60"/>
      <c r="D391" s="58"/>
      <c r="E391" s="61"/>
      <c r="F391" s="62"/>
      <c r="G391" s="58"/>
      <c r="H391" s="58"/>
      <c r="I391" s="58"/>
      <c r="J391" s="706"/>
      <c r="K391" s="63"/>
      <c r="L391" s="63"/>
      <c r="M391" s="64"/>
      <c r="N391" s="64"/>
      <c r="O391" s="65"/>
      <c r="P391" s="61"/>
      <c r="Q391" s="58"/>
      <c r="R391" s="61"/>
      <c r="S391" s="61"/>
      <c r="T391" s="361"/>
      <c r="U391" s="364"/>
      <c r="V391" s="66"/>
      <c r="W391" s="66"/>
      <c r="X391" s="364"/>
      <c r="Y391" s="67"/>
      <c r="AD391" s="68"/>
      <c r="AE391" s="69"/>
      <c r="AF391" s="70"/>
      <c r="AG391" s="68"/>
      <c r="AH391" s="70"/>
      <c r="AJ391" s="70"/>
      <c r="AL391" s="32"/>
      <c r="AM391" s="32"/>
      <c r="AN391" s="32"/>
      <c r="AO391" s="32"/>
      <c r="AP391" s="32"/>
      <c r="AQ391" s="32"/>
      <c r="AR391" s="32"/>
      <c r="AS391" s="32"/>
      <c r="AT391" s="32"/>
      <c r="AU391" s="32"/>
      <c r="AV391" s="32"/>
      <c r="AW391" s="32"/>
      <c r="AX391" s="32"/>
      <c r="AY391" s="32"/>
      <c r="AZ391" s="32"/>
      <c r="BA391" s="32"/>
      <c r="BB391" s="32"/>
      <c r="BC391" s="32"/>
      <c r="BD391" s="32"/>
      <c r="BE391" s="32"/>
      <c r="BF391" s="32"/>
      <c r="BG391" s="32"/>
      <c r="BH391" s="32"/>
      <c r="BI391" s="32"/>
      <c r="BJ391" s="32"/>
      <c r="BK391" s="32"/>
      <c r="BL391" s="32"/>
      <c r="BM391" s="32"/>
      <c r="BN391" s="32"/>
      <c r="BO391" s="57"/>
      <c r="BP391" s="32"/>
      <c r="BQ391" s="32"/>
      <c r="BR391" s="32"/>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c r="CR391" s="32"/>
    </row>
    <row r="392" spans="1:96" s="31" customFormat="1" ht="30" customHeight="1">
      <c r="A392" s="58"/>
      <c r="B392" s="59"/>
      <c r="C392" s="60"/>
      <c r="D392" s="58"/>
      <c r="E392" s="61"/>
      <c r="F392" s="62"/>
      <c r="G392" s="58"/>
      <c r="H392" s="58"/>
      <c r="I392" s="58"/>
      <c r="J392" s="706"/>
      <c r="K392" s="63"/>
      <c r="L392" s="63"/>
      <c r="M392" s="64"/>
      <c r="N392" s="64"/>
      <c r="O392" s="65"/>
      <c r="P392" s="61"/>
      <c r="Q392" s="58"/>
      <c r="R392" s="61"/>
      <c r="S392" s="61"/>
      <c r="T392" s="361"/>
      <c r="U392" s="364"/>
      <c r="V392" s="66"/>
      <c r="W392" s="66"/>
      <c r="X392" s="364"/>
      <c r="Y392" s="67"/>
      <c r="AD392" s="68"/>
      <c r="AE392" s="69"/>
      <c r="AF392" s="70"/>
      <c r="AG392" s="68"/>
      <c r="AH392" s="70"/>
      <c r="AJ392" s="70"/>
      <c r="AL392" s="32"/>
      <c r="AM392" s="32"/>
      <c r="AN392" s="32"/>
      <c r="AO392" s="32"/>
      <c r="AP392" s="32"/>
      <c r="AQ392" s="32"/>
      <c r="AR392" s="32"/>
      <c r="AS392" s="32"/>
      <c r="AT392" s="32"/>
      <c r="AU392" s="32"/>
      <c r="AV392" s="32"/>
      <c r="AW392" s="32"/>
      <c r="AX392" s="32"/>
      <c r="AY392" s="32"/>
      <c r="AZ392" s="32"/>
      <c r="BA392" s="32"/>
      <c r="BB392" s="32"/>
      <c r="BC392" s="32"/>
      <c r="BD392" s="32"/>
      <c r="BE392" s="32"/>
      <c r="BF392" s="32"/>
      <c r="BG392" s="32"/>
      <c r="BH392" s="32"/>
      <c r="BI392" s="32"/>
      <c r="BJ392" s="32"/>
      <c r="BK392" s="32"/>
      <c r="BL392" s="32"/>
      <c r="BM392" s="32"/>
      <c r="BN392" s="32"/>
      <c r="BO392" s="57"/>
      <c r="BP392" s="32"/>
      <c r="BQ392" s="32"/>
      <c r="BR392" s="32"/>
      <c r="BS392" s="32"/>
      <c r="BT392" s="32"/>
      <c r="BU392" s="32"/>
      <c r="BV392" s="32"/>
      <c r="BW392" s="32"/>
      <c r="BX392" s="32"/>
      <c r="BY392" s="32"/>
      <c r="BZ392" s="32"/>
      <c r="CA392" s="32"/>
      <c r="CB392" s="32"/>
      <c r="CC392" s="32"/>
      <c r="CD392" s="32"/>
      <c r="CE392" s="32"/>
      <c r="CF392" s="32"/>
      <c r="CG392" s="32"/>
      <c r="CH392" s="32"/>
      <c r="CI392" s="32"/>
      <c r="CJ392" s="32"/>
      <c r="CK392" s="32"/>
      <c r="CL392" s="32"/>
      <c r="CM392" s="32"/>
      <c r="CN392" s="32"/>
      <c r="CO392" s="32"/>
      <c r="CP392" s="32"/>
      <c r="CQ392" s="32"/>
      <c r="CR392" s="32"/>
    </row>
    <row r="393" spans="1:96" s="31" customFormat="1" ht="30" customHeight="1">
      <c r="A393" s="58"/>
      <c r="B393" s="59"/>
      <c r="C393" s="60"/>
      <c r="D393" s="58"/>
      <c r="E393" s="61"/>
      <c r="F393" s="62"/>
      <c r="G393" s="58"/>
      <c r="H393" s="58"/>
      <c r="I393" s="58"/>
      <c r="J393" s="706"/>
      <c r="K393" s="63"/>
      <c r="L393" s="63"/>
      <c r="M393" s="64"/>
      <c r="N393" s="64"/>
      <c r="O393" s="65"/>
      <c r="P393" s="61"/>
      <c r="Q393" s="58"/>
      <c r="R393" s="61"/>
      <c r="S393" s="61"/>
      <c r="T393" s="361"/>
      <c r="U393" s="364"/>
      <c r="V393" s="66"/>
      <c r="W393" s="66"/>
      <c r="X393" s="364"/>
      <c r="Y393" s="67"/>
      <c r="AD393" s="68"/>
      <c r="AE393" s="69"/>
      <c r="AF393" s="70"/>
      <c r="AG393" s="68"/>
      <c r="AH393" s="70"/>
      <c r="AJ393" s="70"/>
      <c r="AL393" s="32"/>
      <c r="AM393" s="32"/>
      <c r="AN393" s="32"/>
      <c r="AO393" s="32"/>
      <c r="AP393" s="32"/>
      <c r="AQ393" s="32"/>
      <c r="AR393" s="32"/>
      <c r="AS393" s="32"/>
      <c r="AT393" s="32"/>
      <c r="AU393" s="32"/>
      <c r="AV393" s="32"/>
      <c r="AW393" s="32"/>
      <c r="AX393" s="32"/>
      <c r="AY393" s="32"/>
      <c r="AZ393" s="32"/>
      <c r="BA393" s="32"/>
      <c r="BB393" s="32"/>
      <c r="BC393" s="32"/>
      <c r="BD393" s="32"/>
      <c r="BE393" s="32"/>
      <c r="BF393" s="32"/>
      <c r="BG393" s="32"/>
      <c r="BH393" s="32"/>
      <c r="BI393" s="32"/>
      <c r="BJ393" s="32"/>
      <c r="BK393" s="32"/>
      <c r="BL393" s="32"/>
      <c r="BM393" s="32"/>
      <c r="BN393" s="32"/>
      <c r="BO393" s="57"/>
      <c r="BP393" s="32"/>
      <c r="BQ393" s="32"/>
      <c r="BR393" s="32"/>
      <c r="BS393" s="32"/>
      <c r="BT393" s="32"/>
      <c r="BU393" s="32"/>
      <c r="BV393" s="32"/>
      <c r="BW393" s="32"/>
      <c r="BX393" s="32"/>
      <c r="BY393" s="32"/>
      <c r="BZ393" s="32"/>
      <c r="CA393" s="32"/>
      <c r="CB393" s="32"/>
      <c r="CC393" s="32"/>
      <c r="CD393" s="32"/>
      <c r="CE393" s="32"/>
      <c r="CF393" s="32"/>
      <c r="CG393" s="32"/>
      <c r="CH393" s="32"/>
      <c r="CI393" s="32"/>
      <c r="CJ393" s="32"/>
      <c r="CK393" s="32"/>
      <c r="CL393" s="32"/>
      <c r="CM393" s="32"/>
      <c r="CN393" s="32"/>
      <c r="CO393" s="32"/>
      <c r="CP393" s="32"/>
      <c r="CQ393" s="32"/>
      <c r="CR393" s="32"/>
    </row>
    <row r="394" spans="1:96" s="31" customFormat="1" ht="30" customHeight="1">
      <c r="A394" s="58"/>
      <c r="B394" s="59"/>
      <c r="C394" s="60"/>
      <c r="D394" s="58"/>
      <c r="E394" s="61"/>
      <c r="F394" s="62"/>
      <c r="G394" s="58"/>
      <c r="H394" s="58"/>
      <c r="I394" s="58"/>
      <c r="J394" s="706"/>
      <c r="K394" s="63"/>
      <c r="L394" s="63"/>
      <c r="M394" s="64"/>
      <c r="N394" s="64"/>
      <c r="O394" s="65"/>
      <c r="P394" s="61"/>
      <c r="Q394" s="58"/>
      <c r="R394" s="61"/>
      <c r="S394" s="61"/>
      <c r="T394" s="361"/>
      <c r="U394" s="364"/>
      <c r="V394" s="66"/>
      <c r="W394" s="66"/>
      <c r="X394" s="364"/>
      <c r="Y394" s="67"/>
      <c r="AD394" s="68"/>
      <c r="AE394" s="69"/>
      <c r="AF394" s="70"/>
      <c r="AG394" s="68"/>
      <c r="AH394" s="70"/>
      <c r="AJ394" s="70"/>
      <c r="AL394" s="32"/>
      <c r="AM394" s="32"/>
      <c r="AN394" s="32"/>
      <c r="AO394" s="32"/>
      <c r="AP394" s="32"/>
      <c r="AQ394" s="32"/>
      <c r="AR394" s="32"/>
      <c r="AS394" s="32"/>
      <c r="AT394" s="32"/>
      <c r="AU394" s="32"/>
      <c r="AV394" s="32"/>
      <c r="AW394" s="32"/>
      <c r="AX394" s="32"/>
      <c r="AY394" s="32"/>
      <c r="AZ394" s="32"/>
      <c r="BA394" s="32"/>
      <c r="BB394" s="32"/>
      <c r="BC394" s="32"/>
      <c r="BD394" s="32"/>
      <c r="BE394" s="32"/>
      <c r="BF394" s="32"/>
      <c r="BG394" s="32"/>
      <c r="BH394" s="32"/>
      <c r="BI394" s="32"/>
      <c r="BJ394" s="32"/>
      <c r="BK394" s="32"/>
      <c r="BL394" s="32"/>
      <c r="BM394" s="32"/>
      <c r="BN394" s="32"/>
      <c r="BO394" s="57"/>
      <c r="BP394" s="32"/>
      <c r="BQ394" s="32"/>
      <c r="BR394" s="32"/>
      <c r="BS394" s="32"/>
      <c r="BT394" s="32"/>
      <c r="BU394" s="32"/>
      <c r="BV394" s="32"/>
      <c r="BW394" s="32"/>
      <c r="BX394" s="32"/>
      <c r="BY394" s="32"/>
      <c r="BZ394" s="32"/>
      <c r="CA394" s="32"/>
      <c r="CB394" s="32"/>
      <c r="CC394" s="32"/>
      <c r="CD394" s="32"/>
      <c r="CE394" s="32"/>
      <c r="CF394" s="32"/>
      <c r="CG394" s="32"/>
      <c r="CH394" s="32"/>
      <c r="CI394" s="32"/>
      <c r="CJ394" s="32"/>
      <c r="CK394" s="32"/>
      <c r="CL394" s="32"/>
      <c r="CM394" s="32"/>
      <c r="CN394" s="32"/>
      <c r="CO394" s="32"/>
      <c r="CP394" s="32"/>
      <c r="CQ394" s="32"/>
      <c r="CR394" s="32"/>
    </row>
    <row r="395" spans="1:96" s="31" customFormat="1" ht="30" customHeight="1">
      <c r="A395" s="58"/>
      <c r="B395" s="59"/>
      <c r="C395" s="60"/>
      <c r="D395" s="58"/>
      <c r="E395" s="61"/>
      <c r="F395" s="62"/>
      <c r="G395" s="58"/>
      <c r="H395" s="58"/>
      <c r="I395" s="58"/>
      <c r="J395" s="706"/>
      <c r="K395" s="63"/>
      <c r="L395" s="63"/>
      <c r="M395" s="64"/>
      <c r="N395" s="64"/>
      <c r="O395" s="65"/>
      <c r="P395" s="61"/>
      <c r="Q395" s="58"/>
      <c r="R395" s="61"/>
      <c r="S395" s="61"/>
      <c r="T395" s="361"/>
      <c r="U395" s="364"/>
      <c r="V395" s="66"/>
      <c r="W395" s="66"/>
      <c r="X395" s="364"/>
      <c r="Y395" s="67"/>
      <c r="AD395" s="68"/>
      <c r="AE395" s="69"/>
      <c r="AF395" s="70"/>
      <c r="AG395" s="68"/>
      <c r="AH395" s="70"/>
      <c r="AJ395" s="70"/>
      <c r="AL395" s="32"/>
      <c r="AM395" s="32"/>
      <c r="AN395" s="32"/>
      <c r="AO395" s="32"/>
      <c r="AP395" s="32"/>
      <c r="AQ395" s="32"/>
      <c r="AR395" s="32"/>
      <c r="AS395" s="32"/>
      <c r="AT395" s="32"/>
      <c r="AU395" s="32"/>
      <c r="AV395" s="32"/>
      <c r="AW395" s="32"/>
      <c r="AX395" s="32"/>
      <c r="AY395" s="32"/>
      <c r="AZ395" s="32"/>
      <c r="BA395" s="32"/>
      <c r="BB395" s="32"/>
      <c r="BC395" s="32"/>
      <c r="BD395" s="32"/>
      <c r="BE395" s="32"/>
      <c r="BF395" s="32"/>
      <c r="BG395" s="32"/>
      <c r="BH395" s="32"/>
      <c r="BI395" s="32"/>
      <c r="BJ395" s="32"/>
      <c r="BK395" s="32"/>
      <c r="BL395" s="32"/>
      <c r="BM395" s="32"/>
      <c r="BN395" s="32"/>
      <c r="BO395" s="57"/>
      <c r="BP395" s="32"/>
      <c r="BQ395" s="32"/>
      <c r="BR395" s="32"/>
      <c r="BS395" s="32"/>
      <c r="BT395" s="32"/>
      <c r="BU395" s="32"/>
      <c r="BV395" s="32"/>
      <c r="BW395" s="32"/>
      <c r="BX395" s="32"/>
      <c r="BY395" s="32"/>
      <c r="BZ395" s="32"/>
      <c r="CA395" s="32"/>
      <c r="CB395" s="32"/>
      <c r="CC395" s="32"/>
      <c r="CD395" s="32"/>
      <c r="CE395" s="32"/>
      <c r="CF395" s="32"/>
      <c r="CG395" s="32"/>
      <c r="CH395" s="32"/>
      <c r="CI395" s="32"/>
      <c r="CJ395" s="32"/>
      <c r="CK395" s="32"/>
      <c r="CL395" s="32"/>
      <c r="CM395" s="32"/>
      <c r="CN395" s="32"/>
      <c r="CO395" s="32"/>
      <c r="CP395" s="32"/>
      <c r="CQ395" s="32"/>
      <c r="CR395" s="32"/>
    </row>
    <row r="396" spans="1:96" s="31" customFormat="1" ht="30" customHeight="1">
      <c r="A396" s="58"/>
      <c r="B396" s="59"/>
      <c r="C396" s="60"/>
      <c r="D396" s="58"/>
      <c r="E396" s="61"/>
      <c r="F396" s="62"/>
      <c r="G396" s="58"/>
      <c r="H396" s="58"/>
      <c r="I396" s="58"/>
      <c r="J396" s="706"/>
      <c r="K396" s="63"/>
      <c r="L396" s="63"/>
      <c r="M396" s="64"/>
      <c r="N396" s="64"/>
      <c r="O396" s="65"/>
      <c r="P396" s="61"/>
      <c r="Q396" s="58"/>
      <c r="R396" s="61"/>
      <c r="S396" s="61"/>
      <c r="T396" s="361"/>
      <c r="U396" s="364"/>
      <c r="V396" s="66"/>
      <c r="W396" s="66"/>
      <c r="X396" s="364"/>
      <c r="Y396" s="67"/>
      <c r="AD396" s="68"/>
      <c r="AE396" s="69"/>
      <c r="AF396" s="70"/>
      <c r="AG396" s="68"/>
      <c r="AH396" s="70"/>
      <c r="AJ396" s="70"/>
      <c r="AL396" s="32"/>
      <c r="AM396" s="32"/>
      <c r="AN396" s="32"/>
      <c r="AO396" s="32"/>
      <c r="AP396" s="32"/>
      <c r="AQ396" s="32"/>
      <c r="AR396" s="32"/>
      <c r="AS396" s="32"/>
      <c r="AT396" s="32"/>
      <c r="AU396" s="32"/>
      <c r="AV396" s="32"/>
      <c r="AW396" s="32"/>
      <c r="AX396" s="32"/>
      <c r="AY396" s="32"/>
      <c r="AZ396" s="32"/>
      <c r="BA396" s="32"/>
      <c r="BB396" s="32"/>
      <c r="BC396" s="32"/>
      <c r="BD396" s="32"/>
      <c r="BE396" s="32"/>
      <c r="BF396" s="32"/>
      <c r="BG396" s="32"/>
      <c r="BH396" s="32"/>
      <c r="BI396" s="32"/>
      <c r="BJ396" s="32"/>
      <c r="BK396" s="32"/>
      <c r="BL396" s="32"/>
      <c r="BM396" s="32"/>
      <c r="BN396" s="32"/>
      <c r="BO396" s="57"/>
      <c r="BP396" s="32"/>
      <c r="BQ396" s="32"/>
      <c r="BR396" s="32"/>
      <c r="BS396" s="32"/>
      <c r="BT396" s="32"/>
      <c r="BU396" s="32"/>
      <c r="BV396" s="32"/>
      <c r="BW396" s="32"/>
      <c r="BX396" s="32"/>
      <c r="BY396" s="32"/>
      <c r="BZ396" s="32"/>
      <c r="CA396" s="32"/>
      <c r="CB396" s="32"/>
      <c r="CC396" s="32"/>
      <c r="CD396" s="32"/>
      <c r="CE396" s="32"/>
      <c r="CF396" s="32"/>
      <c r="CG396" s="32"/>
      <c r="CH396" s="32"/>
      <c r="CI396" s="32"/>
      <c r="CJ396" s="32"/>
      <c r="CK396" s="32"/>
      <c r="CL396" s="32"/>
      <c r="CM396" s="32"/>
      <c r="CN396" s="32"/>
      <c r="CO396" s="32"/>
      <c r="CP396" s="32"/>
      <c r="CQ396" s="32"/>
      <c r="CR396" s="32"/>
    </row>
    <row r="397" spans="1:96" s="31" customFormat="1" ht="30" customHeight="1">
      <c r="A397" s="58"/>
      <c r="B397" s="59"/>
      <c r="C397" s="60"/>
      <c r="D397" s="58"/>
      <c r="E397" s="61"/>
      <c r="F397" s="62"/>
      <c r="G397" s="58"/>
      <c r="H397" s="58"/>
      <c r="I397" s="58"/>
      <c r="J397" s="706"/>
      <c r="K397" s="63"/>
      <c r="L397" s="63"/>
      <c r="M397" s="64"/>
      <c r="N397" s="64"/>
      <c r="O397" s="65"/>
      <c r="P397" s="61"/>
      <c r="Q397" s="58"/>
      <c r="R397" s="61"/>
      <c r="S397" s="61"/>
      <c r="T397" s="361"/>
      <c r="U397" s="364"/>
      <c r="V397" s="66"/>
      <c r="W397" s="66"/>
      <c r="X397" s="364"/>
      <c r="Y397" s="67"/>
      <c r="AD397" s="68"/>
      <c r="AE397" s="69"/>
      <c r="AF397" s="70"/>
      <c r="AG397" s="68"/>
      <c r="AH397" s="70"/>
      <c r="AJ397" s="70"/>
      <c r="AL397" s="32"/>
      <c r="AM397" s="32"/>
      <c r="AN397" s="32"/>
      <c r="AO397" s="32"/>
      <c r="AP397" s="32"/>
      <c r="AQ397" s="32"/>
      <c r="AR397" s="32"/>
      <c r="AS397" s="32"/>
      <c r="AT397" s="32"/>
      <c r="AU397" s="32"/>
      <c r="AV397" s="32"/>
      <c r="AW397" s="32"/>
      <c r="AX397" s="32"/>
      <c r="AY397" s="32"/>
      <c r="AZ397" s="32"/>
      <c r="BA397" s="32"/>
      <c r="BB397" s="32"/>
      <c r="BC397" s="32"/>
      <c r="BD397" s="32"/>
      <c r="BE397" s="32"/>
      <c r="BF397" s="32"/>
      <c r="BG397" s="32"/>
      <c r="BH397" s="32"/>
      <c r="BI397" s="32"/>
      <c r="BJ397" s="32"/>
      <c r="BK397" s="32"/>
      <c r="BL397" s="32"/>
      <c r="BM397" s="32"/>
      <c r="BN397" s="32"/>
      <c r="BO397" s="57"/>
      <c r="BP397" s="32"/>
      <c r="BQ397" s="32"/>
      <c r="BR397" s="32"/>
      <c r="BS397" s="32"/>
      <c r="BT397" s="32"/>
      <c r="BU397" s="32"/>
      <c r="BV397" s="32"/>
      <c r="BW397" s="32"/>
      <c r="BX397" s="32"/>
      <c r="BY397" s="32"/>
      <c r="BZ397" s="32"/>
      <c r="CA397" s="32"/>
      <c r="CB397" s="32"/>
      <c r="CC397" s="32"/>
      <c r="CD397" s="32"/>
      <c r="CE397" s="32"/>
      <c r="CF397" s="32"/>
      <c r="CG397" s="32"/>
      <c r="CH397" s="32"/>
      <c r="CI397" s="32"/>
      <c r="CJ397" s="32"/>
      <c r="CK397" s="32"/>
      <c r="CL397" s="32"/>
      <c r="CM397" s="32"/>
      <c r="CN397" s="32"/>
      <c r="CO397" s="32"/>
      <c r="CP397" s="32"/>
      <c r="CQ397" s="32"/>
      <c r="CR397" s="32"/>
    </row>
    <row r="398" spans="1:96" s="31" customFormat="1" ht="30" customHeight="1">
      <c r="A398" s="58"/>
      <c r="B398" s="59"/>
      <c r="C398" s="60"/>
      <c r="D398" s="58"/>
      <c r="E398" s="61"/>
      <c r="F398" s="62"/>
      <c r="G398" s="58"/>
      <c r="H398" s="58"/>
      <c r="I398" s="58"/>
      <c r="J398" s="706"/>
      <c r="K398" s="63"/>
      <c r="L398" s="63"/>
      <c r="M398" s="64"/>
      <c r="N398" s="64"/>
      <c r="O398" s="65"/>
      <c r="P398" s="61"/>
      <c r="Q398" s="58"/>
      <c r="R398" s="61"/>
      <c r="S398" s="61"/>
      <c r="T398" s="361"/>
      <c r="U398" s="364"/>
      <c r="V398" s="66"/>
      <c r="W398" s="66"/>
      <c r="X398" s="364"/>
      <c r="Y398" s="67"/>
      <c r="AD398" s="68"/>
      <c r="AE398" s="69"/>
      <c r="AF398" s="70"/>
      <c r="AG398" s="68"/>
      <c r="AH398" s="70"/>
      <c r="AJ398" s="70"/>
      <c r="AL398" s="32"/>
      <c r="AM398" s="32"/>
      <c r="AN398" s="32"/>
      <c r="AO398" s="32"/>
      <c r="AP398" s="32"/>
      <c r="AQ398" s="32"/>
      <c r="AR398" s="32"/>
      <c r="AS398" s="32"/>
      <c r="AT398" s="32"/>
      <c r="AU398" s="32"/>
      <c r="AV398" s="32"/>
      <c r="AW398" s="32"/>
      <c r="AX398" s="32"/>
      <c r="AY398" s="32"/>
      <c r="AZ398" s="32"/>
      <c r="BA398" s="32"/>
      <c r="BB398" s="32"/>
      <c r="BC398" s="32"/>
      <c r="BD398" s="32"/>
      <c r="BE398" s="32"/>
      <c r="BF398" s="32"/>
      <c r="BG398" s="32"/>
      <c r="BH398" s="32"/>
      <c r="BI398" s="32"/>
      <c r="BJ398" s="32"/>
      <c r="BK398" s="32"/>
      <c r="BL398" s="32"/>
      <c r="BM398" s="32"/>
      <c r="BN398" s="32"/>
      <c r="BO398" s="57"/>
      <c r="BP398" s="32"/>
      <c r="BQ398" s="32"/>
      <c r="BR398" s="32"/>
      <c r="BS398" s="32"/>
      <c r="BT398" s="32"/>
      <c r="BU398" s="32"/>
      <c r="BV398" s="32"/>
      <c r="BW398" s="32"/>
      <c r="BX398" s="32"/>
      <c r="BY398" s="32"/>
      <c r="BZ398" s="32"/>
      <c r="CA398" s="32"/>
      <c r="CB398" s="32"/>
      <c r="CC398" s="32"/>
      <c r="CD398" s="32"/>
      <c r="CE398" s="32"/>
      <c r="CF398" s="32"/>
      <c r="CG398" s="32"/>
      <c r="CH398" s="32"/>
      <c r="CI398" s="32"/>
      <c r="CJ398" s="32"/>
      <c r="CK398" s="32"/>
      <c r="CL398" s="32"/>
      <c r="CM398" s="32"/>
      <c r="CN398" s="32"/>
      <c r="CO398" s="32"/>
      <c r="CP398" s="32"/>
      <c r="CQ398" s="32"/>
      <c r="CR398" s="32"/>
    </row>
    <row r="399" spans="1:96" s="31" customFormat="1" ht="30" customHeight="1">
      <c r="A399" s="58"/>
      <c r="B399" s="59"/>
      <c r="C399" s="60"/>
      <c r="D399" s="58"/>
      <c r="E399" s="61"/>
      <c r="F399" s="62"/>
      <c r="G399" s="58"/>
      <c r="H399" s="58"/>
      <c r="I399" s="58"/>
      <c r="J399" s="706"/>
      <c r="K399" s="63"/>
      <c r="L399" s="63"/>
      <c r="M399" s="64"/>
      <c r="N399" s="64"/>
      <c r="O399" s="65"/>
      <c r="P399" s="61"/>
      <c r="Q399" s="58"/>
      <c r="R399" s="61"/>
      <c r="S399" s="61"/>
      <c r="T399" s="361"/>
      <c r="U399" s="364"/>
      <c r="V399" s="66"/>
      <c r="W399" s="66"/>
      <c r="X399" s="364"/>
      <c r="Y399" s="67"/>
      <c r="AD399" s="68"/>
      <c r="AE399" s="69"/>
      <c r="AF399" s="70"/>
      <c r="AG399" s="68"/>
      <c r="AH399" s="70"/>
      <c r="AJ399" s="70"/>
      <c r="AL399" s="32"/>
      <c r="AM399" s="32"/>
      <c r="AN399" s="32"/>
      <c r="AO399" s="32"/>
      <c r="AP399" s="32"/>
      <c r="AQ399" s="32"/>
      <c r="AR399" s="32"/>
      <c r="AS399" s="32"/>
      <c r="AT399" s="32"/>
      <c r="AU399" s="32"/>
      <c r="AV399" s="32"/>
      <c r="AW399" s="32"/>
      <c r="AX399" s="32"/>
      <c r="AY399" s="32"/>
      <c r="AZ399" s="32"/>
      <c r="BA399" s="32"/>
      <c r="BB399" s="32"/>
      <c r="BC399" s="32"/>
      <c r="BD399" s="32"/>
      <c r="BE399" s="32"/>
      <c r="BF399" s="32"/>
      <c r="BG399" s="32"/>
      <c r="BH399" s="32"/>
      <c r="BI399" s="32"/>
      <c r="BJ399" s="32"/>
      <c r="BK399" s="32"/>
      <c r="BL399" s="32"/>
      <c r="BM399" s="32"/>
      <c r="BN399" s="32"/>
      <c r="BO399" s="57"/>
      <c r="BP399" s="32"/>
      <c r="BQ399" s="32"/>
      <c r="BR399" s="32"/>
      <c r="BS399" s="32"/>
      <c r="BT399" s="32"/>
      <c r="BU399" s="32"/>
      <c r="BV399" s="32"/>
      <c r="BW399" s="32"/>
      <c r="BX399" s="32"/>
      <c r="BY399" s="32"/>
      <c r="BZ399" s="32"/>
      <c r="CA399" s="32"/>
      <c r="CB399" s="32"/>
      <c r="CC399" s="32"/>
      <c r="CD399" s="32"/>
      <c r="CE399" s="32"/>
      <c r="CF399" s="32"/>
      <c r="CG399" s="32"/>
      <c r="CH399" s="32"/>
      <c r="CI399" s="32"/>
      <c r="CJ399" s="32"/>
      <c r="CK399" s="32"/>
      <c r="CL399" s="32"/>
      <c r="CM399" s="32"/>
      <c r="CN399" s="32"/>
      <c r="CO399" s="32"/>
      <c r="CP399" s="32"/>
      <c r="CQ399" s="32"/>
      <c r="CR399" s="32"/>
    </row>
    <row r="400" spans="1:96" s="31" customFormat="1" ht="30" customHeight="1">
      <c r="A400" s="58"/>
      <c r="B400" s="59"/>
      <c r="C400" s="60"/>
      <c r="D400" s="58"/>
      <c r="E400" s="61"/>
      <c r="F400" s="62"/>
      <c r="G400" s="58"/>
      <c r="H400" s="58"/>
      <c r="I400" s="58"/>
      <c r="J400" s="706"/>
      <c r="K400" s="63"/>
      <c r="L400" s="63"/>
      <c r="M400" s="64"/>
      <c r="N400" s="64"/>
      <c r="O400" s="65"/>
      <c r="P400" s="61"/>
      <c r="Q400" s="58"/>
      <c r="R400" s="61"/>
      <c r="S400" s="61"/>
      <c r="T400" s="361"/>
      <c r="U400" s="364"/>
      <c r="V400" s="66"/>
      <c r="W400" s="66"/>
      <c r="X400" s="364"/>
      <c r="Y400" s="67"/>
      <c r="AD400" s="68"/>
      <c r="AE400" s="69"/>
      <c r="AF400" s="70"/>
      <c r="AG400" s="68"/>
      <c r="AH400" s="70"/>
      <c r="AJ400" s="70"/>
      <c r="AL400" s="32"/>
      <c r="AM400" s="32"/>
      <c r="AN400" s="32"/>
      <c r="AO400" s="32"/>
      <c r="AP400" s="32"/>
      <c r="AQ400" s="32"/>
      <c r="AR400" s="32"/>
      <c r="AS400" s="32"/>
      <c r="AT400" s="32"/>
      <c r="AU400" s="32"/>
      <c r="AV400" s="32"/>
      <c r="AW400" s="32"/>
      <c r="AX400" s="32"/>
      <c r="AY400" s="32"/>
      <c r="AZ400" s="32"/>
      <c r="BA400" s="32"/>
      <c r="BB400" s="32"/>
      <c r="BC400" s="32"/>
      <c r="BD400" s="32"/>
      <c r="BE400" s="32"/>
      <c r="BF400" s="32"/>
      <c r="BG400" s="32"/>
      <c r="BH400" s="32"/>
      <c r="BI400" s="32"/>
      <c r="BJ400" s="32"/>
      <c r="BK400" s="32"/>
      <c r="BL400" s="32"/>
      <c r="BM400" s="32"/>
      <c r="BN400" s="32"/>
      <c r="BO400" s="57"/>
      <c r="BP400" s="32"/>
      <c r="BQ400" s="32"/>
      <c r="BR400" s="32"/>
      <c r="BS400" s="32"/>
      <c r="BT400" s="32"/>
      <c r="BU400" s="32"/>
      <c r="BV400" s="32"/>
      <c r="BW400" s="32"/>
      <c r="BX400" s="32"/>
      <c r="BY400" s="32"/>
      <c r="BZ400" s="32"/>
      <c r="CA400" s="32"/>
      <c r="CB400" s="32"/>
      <c r="CC400" s="32"/>
      <c r="CD400" s="32"/>
      <c r="CE400" s="32"/>
      <c r="CF400" s="32"/>
      <c r="CG400" s="32"/>
      <c r="CH400" s="32"/>
      <c r="CI400" s="32"/>
      <c r="CJ400" s="32"/>
      <c r="CK400" s="32"/>
      <c r="CL400" s="32"/>
      <c r="CM400" s="32"/>
      <c r="CN400" s="32"/>
      <c r="CO400" s="32"/>
      <c r="CP400" s="32"/>
      <c r="CQ400" s="32"/>
      <c r="CR400" s="32"/>
    </row>
    <row r="401" spans="1:96" s="31" customFormat="1" ht="30" customHeight="1">
      <c r="A401" s="58"/>
      <c r="B401" s="59"/>
      <c r="C401" s="60"/>
      <c r="D401" s="58"/>
      <c r="E401" s="61"/>
      <c r="F401" s="62"/>
      <c r="G401" s="58"/>
      <c r="H401" s="58"/>
      <c r="I401" s="58"/>
      <c r="J401" s="706"/>
      <c r="K401" s="63"/>
      <c r="L401" s="63"/>
      <c r="M401" s="64"/>
      <c r="N401" s="64"/>
      <c r="O401" s="65"/>
      <c r="P401" s="61"/>
      <c r="Q401" s="58"/>
      <c r="R401" s="61"/>
      <c r="S401" s="61"/>
      <c r="T401" s="361"/>
      <c r="U401" s="364"/>
      <c r="V401" s="66"/>
      <c r="W401" s="66"/>
      <c r="X401" s="364"/>
      <c r="Y401" s="67"/>
      <c r="AD401" s="68"/>
      <c r="AE401" s="69"/>
      <c r="AF401" s="70"/>
      <c r="AG401" s="68"/>
      <c r="AH401" s="70"/>
      <c r="AJ401" s="70"/>
      <c r="AL401" s="32"/>
      <c r="AM401" s="32"/>
      <c r="AN401" s="32"/>
      <c r="AO401" s="32"/>
      <c r="AP401" s="32"/>
      <c r="AQ401" s="32"/>
      <c r="AR401" s="32"/>
      <c r="AS401" s="32"/>
      <c r="AT401" s="32"/>
      <c r="AU401" s="32"/>
      <c r="AV401" s="32"/>
      <c r="AW401" s="32"/>
      <c r="AX401" s="32"/>
      <c r="AY401" s="32"/>
      <c r="AZ401" s="32"/>
      <c r="BA401" s="32"/>
      <c r="BB401" s="32"/>
      <c r="BC401" s="32"/>
      <c r="BD401" s="32"/>
      <c r="BE401" s="32"/>
      <c r="BF401" s="32"/>
      <c r="BG401" s="32"/>
      <c r="BH401" s="32"/>
      <c r="BI401" s="32"/>
      <c r="BJ401" s="32"/>
      <c r="BK401" s="32"/>
      <c r="BL401" s="32"/>
      <c r="BM401" s="32"/>
      <c r="BN401" s="32"/>
      <c r="BO401" s="57"/>
      <c r="BP401" s="32"/>
      <c r="BQ401" s="32"/>
      <c r="BR401" s="32"/>
      <c r="BS401" s="32"/>
      <c r="BT401" s="32"/>
      <c r="BU401" s="32"/>
      <c r="BV401" s="32"/>
      <c r="BW401" s="32"/>
      <c r="BX401" s="32"/>
      <c r="BY401" s="32"/>
      <c r="BZ401" s="32"/>
      <c r="CA401" s="32"/>
      <c r="CB401" s="32"/>
      <c r="CC401" s="32"/>
      <c r="CD401" s="32"/>
      <c r="CE401" s="32"/>
      <c r="CF401" s="32"/>
      <c r="CG401" s="32"/>
      <c r="CH401" s="32"/>
      <c r="CI401" s="32"/>
      <c r="CJ401" s="32"/>
      <c r="CK401" s="32"/>
      <c r="CL401" s="32"/>
      <c r="CM401" s="32"/>
      <c r="CN401" s="32"/>
      <c r="CO401" s="32"/>
      <c r="CP401" s="32"/>
      <c r="CQ401" s="32"/>
      <c r="CR401" s="32"/>
    </row>
    <row r="402" spans="1:96" s="31" customFormat="1" ht="30" customHeight="1">
      <c r="A402" s="58"/>
      <c r="B402" s="59"/>
      <c r="C402" s="60"/>
      <c r="D402" s="58"/>
      <c r="E402" s="61"/>
      <c r="F402" s="62"/>
      <c r="G402" s="58"/>
      <c r="H402" s="58"/>
      <c r="I402" s="58"/>
      <c r="J402" s="706"/>
      <c r="K402" s="63"/>
      <c r="L402" s="63"/>
      <c r="M402" s="64"/>
      <c r="N402" s="64"/>
      <c r="O402" s="65"/>
      <c r="P402" s="61"/>
      <c r="Q402" s="58"/>
      <c r="R402" s="61"/>
      <c r="S402" s="61"/>
      <c r="T402" s="361"/>
      <c r="U402" s="364"/>
      <c r="V402" s="66"/>
      <c r="W402" s="66"/>
      <c r="X402" s="364"/>
      <c r="Y402" s="67"/>
      <c r="AD402" s="68"/>
      <c r="AE402" s="69"/>
      <c r="AF402" s="70"/>
      <c r="AG402" s="68"/>
      <c r="AH402" s="70"/>
      <c r="AJ402" s="70"/>
      <c r="AL402" s="32"/>
      <c r="AM402" s="32"/>
      <c r="AN402" s="32"/>
      <c r="AO402" s="32"/>
      <c r="AP402" s="32"/>
      <c r="AQ402" s="32"/>
      <c r="AR402" s="32"/>
      <c r="AS402" s="32"/>
      <c r="AT402" s="32"/>
      <c r="AU402" s="32"/>
      <c r="AV402" s="32"/>
      <c r="AW402" s="32"/>
      <c r="AX402" s="32"/>
      <c r="AY402" s="32"/>
      <c r="AZ402" s="32"/>
      <c r="BA402" s="32"/>
      <c r="BB402" s="32"/>
      <c r="BC402" s="32"/>
      <c r="BD402" s="32"/>
      <c r="BE402" s="32"/>
      <c r="BF402" s="32"/>
      <c r="BG402" s="32"/>
      <c r="BH402" s="32"/>
      <c r="BI402" s="32"/>
      <c r="BJ402" s="32"/>
      <c r="BK402" s="32"/>
      <c r="BL402" s="32"/>
      <c r="BM402" s="32"/>
      <c r="BN402" s="32"/>
      <c r="BO402" s="57"/>
      <c r="BP402" s="32"/>
      <c r="BQ402" s="32"/>
      <c r="BR402" s="32"/>
      <c r="BS402" s="32"/>
      <c r="BT402" s="32"/>
      <c r="BU402" s="32"/>
      <c r="BV402" s="32"/>
      <c r="BW402" s="32"/>
      <c r="BX402" s="32"/>
      <c r="BY402" s="32"/>
      <c r="BZ402" s="32"/>
      <c r="CA402" s="32"/>
      <c r="CB402" s="32"/>
      <c r="CC402" s="32"/>
      <c r="CD402" s="32"/>
      <c r="CE402" s="32"/>
      <c r="CF402" s="32"/>
      <c r="CG402" s="32"/>
      <c r="CH402" s="32"/>
      <c r="CI402" s="32"/>
      <c r="CJ402" s="32"/>
      <c r="CK402" s="32"/>
      <c r="CL402" s="32"/>
      <c r="CM402" s="32"/>
      <c r="CN402" s="32"/>
      <c r="CO402" s="32"/>
      <c r="CP402" s="32"/>
      <c r="CQ402" s="32"/>
      <c r="CR402" s="32"/>
    </row>
    <row r="403" spans="1:96" s="26" customFormat="1">
      <c r="G403" s="71"/>
      <c r="H403" s="71"/>
      <c r="I403" s="71"/>
      <c r="J403" s="707"/>
      <c r="K403" s="72"/>
      <c r="L403" s="72"/>
      <c r="M403" s="73"/>
      <c r="N403" s="74"/>
      <c r="O403" s="75"/>
      <c r="P403" s="72"/>
      <c r="Q403" s="35"/>
      <c r="T403" s="362"/>
      <c r="U403" s="365"/>
      <c r="V403" s="76"/>
      <c r="W403" s="76"/>
      <c r="X403" s="365"/>
      <c r="Y403" s="72"/>
      <c r="Z403" s="72"/>
      <c r="AA403" s="72"/>
      <c r="AD403" s="77"/>
      <c r="AE403" s="78"/>
      <c r="AF403" s="71"/>
      <c r="AG403" s="77"/>
      <c r="AH403" s="71"/>
      <c r="AJ403" s="71"/>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79"/>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row>
  </sheetData>
  <autoFilter ref="A2:CR97">
    <filterColumn colId="2"/>
    <filterColumn colId="4" showButton="0"/>
    <filterColumn colId="27" showButton="0"/>
    <filterColumn colId="29" showButton="0"/>
    <filterColumn colId="31" showButton="0"/>
    <filterColumn colId="32" showButton="0"/>
    <filterColumn colId="33" showButton="0"/>
    <filterColumn colId="34" showButton="0"/>
    <filterColumn colId="35" showButton="0"/>
  </autoFilter>
  <mergeCells count="80">
    <mergeCell ref="AN75:AW76"/>
    <mergeCell ref="AM41:AM45"/>
    <mergeCell ref="AN48:AN49"/>
    <mergeCell ref="M14:M18"/>
    <mergeCell ref="M10:M13"/>
    <mergeCell ref="AL43:AL45"/>
    <mergeCell ref="AM48:AM49"/>
    <mergeCell ref="N56:N60"/>
    <mergeCell ref="O10:O13"/>
    <mergeCell ref="N14:N18"/>
    <mergeCell ref="O14:O18"/>
    <mergeCell ref="P14:P18"/>
    <mergeCell ref="O29:O31"/>
    <mergeCell ref="P29:P31"/>
    <mergeCell ref="O33:O39"/>
    <mergeCell ref="P51:P55"/>
    <mergeCell ref="M5:M9"/>
    <mergeCell ref="AM5:AM18"/>
    <mergeCell ref="AL14:AL18"/>
    <mergeCell ref="AL33:AL40"/>
    <mergeCell ref="AL24:AN25"/>
    <mergeCell ref="N22:N28"/>
    <mergeCell ref="O22:O28"/>
    <mergeCell ref="P22:P28"/>
    <mergeCell ref="N29:N31"/>
    <mergeCell ref="P33:P39"/>
    <mergeCell ref="N33:N39"/>
    <mergeCell ref="N5:N9"/>
    <mergeCell ref="P10:P13"/>
    <mergeCell ref="P5:P9"/>
    <mergeCell ref="O5:O9"/>
    <mergeCell ref="N10:N13"/>
    <mergeCell ref="A1:AK1"/>
    <mergeCell ref="A2:A3"/>
    <mergeCell ref="B2:B3"/>
    <mergeCell ref="C2:C3"/>
    <mergeCell ref="D2:D3"/>
    <mergeCell ref="E2:F2"/>
    <mergeCell ref="G2:G3"/>
    <mergeCell ref="J2:J3"/>
    <mergeCell ref="K2:K3"/>
    <mergeCell ref="L2:L3"/>
    <mergeCell ref="H2:H3"/>
    <mergeCell ref="I2:I3"/>
    <mergeCell ref="AB2:AC2"/>
    <mergeCell ref="AD2:AE2"/>
    <mergeCell ref="AF2:AK2"/>
    <mergeCell ref="P56:P60"/>
    <mergeCell ref="AB97:AC97"/>
    <mergeCell ref="O77:O80"/>
    <mergeCell ref="P77:P80"/>
    <mergeCell ref="O56:O60"/>
    <mergeCell ref="P81:P84"/>
    <mergeCell ref="N61:N68"/>
    <mergeCell ref="N69:N73"/>
    <mergeCell ref="O61:O68"/>
    <mergeCell ref="O69:O73"/>
    <mergeCell ref="N81:N84"/>
    <mergeCell ref="O81:O84"/>
    <mergeCell ref="N86:N87"/>
    <mergeCell ref="O86:O87"/>
    <mergeCell ref="P86:P87"/>
    <mergeCell ref="N88:N90"/>
    <mergeCell ref="O88:O90"/>
    <mergeCell ref="M77:M80"/>
    <mergeCell ref="M81:M84"/>
    <mergeCell ref="O51:O55"/>
    <mergeCell ref="AM52:AM75"/>
    <mergeCell ref="AL86:AL91"/>
    <mergeCell ref="P61:P68"/>
    <mergeCell ref="P69:P73"/>
    <mergeCell ref="AL61:AL74"/>
    <mergeCell ref="P88:P90"/>
    <mergeCell ref="AM77:AM85"/>
    <mergeCell ref="M51:M55"/>
    <mergeCell ref="M56:M60"/>
    <mergeCell ref="M61:M68"/>
    <mergeCell ref="M69:M73"/>
    <mergeCell ref="N51:N55"/>
    <mergeCell ref="N77:N80"/>
  </mergeCells>
  <dataValidations count="4">
    <dataValidation type="list" allowBlank="1" showInputMessage="1" showErrorMessage="1" sqref="J4:J95">
      <formula1>$BF$4:$BF$11</formula1>
    </dataValidation>
    <dataValidation type="list" allowBlank="1" showInputMessage="1" showErrorMessage="1" sqref="K4:K95">
      <formula1>$BG$4:$BG$24</formula1>
    </dataValidation>
    <dataValidation type="list" allowBlank="1" showInputMessage="1" showErrorMessage="1" sqref="L4:L95">
      <formula1>$BH$4:$BH$11</formula1>
    </dataValidation>
    <dataValidation type="list" allowBlank="1" showInputMessage="1" showErrorMessage="1" sqref="A4:A96">
      <formula1>$BE$4:$BE$11</formula1>
    </dataValidation>
  </dataValidations>
  <pageMargins left="0.19685039370078741" right="0.19685039370078741" top="0.31496062992125984" bottom="0.35433070866141736" header="0.15748031496062992" footer="0.15748031496062992"/>
  <pageSetup paperSize="9" scale="23" orientation="landscape" r:id="rId1"/>
  <rowBreaks count="1" manualBreakCount="1">
    <brk id="97" max="36" man="1"/>
  </rowBreaks>
  <ignoredErrors>
    <ignoredError sqref="O76" formula="1"/>
  </ignoredErrors>
  <drawing r:id="rId2"/>
</worksheet>
</file>

<file path=xl/worksheets/sheet5.xml><?xml version="1.0" encoding="utf-8"?>
<worksheet xmlns="http://schemas.openxmlformats.org/spreadsheetml/2006/main" xmlns:r="http://schemas.openxmlformats.org/officeDocument/2006/relationships">
  <sheetPr>
    <tabColor rgb="FF00FF00"/>
  </sheetPr>
  <dimension ref="A1:CN11"/>
  <sheetViews>
    <sheetView view="pageBreakPreview" zoomScale="80" zoomScaleNormal="70" zoomScaleSheetLayoutView="80" workbookViewId="0">
      <selection activeCell="M2" sqref="M2:P3"/>
    </sheetView>
  </sheetViews>
  <sheetFormatPr defaultColWidth="9.140625" defaultRowHeight="12.75"/>
  <cols>
    <col min="1" max="1" width="12.7109375" style="39" customWidth="1"/>
    <col min="2" max="2" width="10.140625" style="39" customWidth="1"/>
    <col min="3" max="3" width="14.140625" style="39" customWidth="1"/>
    <col min="4" max="4" width="66.5703125" style="39" bestFit="1" customWidth="1"/>
    <col min="5" max="5" width="17.5703125" style="39" customWidth="1"/>
    <col min="6" max="6" width="8.28515625" style="39" bestFit="1" customWidth="1"/>
    <col min="7" max="7" width="17.28515625" style="39" customWidth="1"/>
    <col min="8" max="8" width="14.85546875" style="39" customWidth="1"/>
    <col min="9" max="9" width="17.28515625" style="85" customWidth="1"/>
    <col min="10" max="10" width="17" style="96" customWidth="1"/>
    <col min="11" max="11" width="18.5703125" style="85" customWidth="1"/>
    <col min="12" max="12" width="14.7109375" style="96" bestFit="1" customWidth="1"/>
    <col min="13" max="13" width="16" style="96" customWidth="1"/>
    <col min="14" max="14" width="19.28515625" style="96" customWidth="1"/>
    <col min="15" max="16" width="11.140625" style="96" bestFit="1" customWidth="1"/>
    <col min="17" max="17" width="6.5703125" style="97" bestFit="1" customWidth="1"/>
    <col min="18" max="18" width="9.5703125" style="39" customWidth="1"/>
    <col min="19" max="19" width="6" style="39" customWidth="1"/>
    <col min="20" max="20" width="8.140625" style="39" customWidth="1"/>
    <col min="21" max="21" width="5.7109375" style="39" customWidth="1"/>
    <col min="22" max="22" width="9.5703125" style="39" customWidth="1"/>
    <col min="23" max="23" width="6.5703125" style="39" customWidth="1"/>
    <col min="24" max="24" width="21.5703125" style="39" customWidth="1"/>
    <col min="25" max="25" width="15.7109375" style="39" customWidth="1"/>
    <col min="26" max="26" width="90.85546875" style="37" customWidth="1"/>
    <col min="27" max="85" width="9.140625" style="37"/>
    <col min="86" max="87" width="9.140625" style="39"/>
    <col min="88" max="88" width="9.140625" style="37"/>
    <col min="89" max="89" width="10.42578125" style="37" customWidth="1"/>
    <col min="90" max="90" width="10.28515625" style="37" customWidth="1"/>
    <col min="91" max="92" width="9.140625" style="37"/>
    <col min="93" max="94" width="9.140625" style="39"/>
    <col min="95" max="98" width="0" style="39" hidden="1" customWidth="1"/>
    <col min="99" max="16384" width="9.140625" style="39"/>
  </cols>
  <sheetData>
    <row r="1" spans="1:92" ht="70.5" customHeight="1" thickBot="1">
      <c r="A1" s="963" t="s">
        <v>503</v>
      </c>
      <c r="B1" s="963"/>
      <c r="C1" s="963"/>
      <c r="D1" s="963"/>
      <c r="E1" s="963"/>
      <c r="F1" s="963"/>
      <c r="G1" s="963"/>
      <c r="H1" s="963"/>
      <c r="I1" s="963"/>
      <c r="J1" s="963"/>
      <c r="K1" s="963"/>
      <c r="L1" s="963"/>
      <c r="M1" s="963"/>
      <c r="N1" s="963"/>
      <c r="O1" s="963"/>
      <c r="P1" s="963"/>
      <c r="Q1" s="963"/>
      <c r="R1" s="963"/>
      <c r="S1" s="963"/>
      <c r="T1" s="963"/>
      <c r="U1" s="963"/>
      <c r="V1" s="963"/>
      <c r="W1" s="963"/>
      <c r="X1" s="963"/>
      <c r="Y1" s="502"/>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row>
    <row r="2" spans="1:92" ht="68.25" customHeight="1">
      <c r="A2" s="964" t="s">
        <v>102</v>
      </c>
      <c r="B2" s="966" t="s">
        <v>103</v>
      </c>
      <c r="C2" s="966" t="s">
        <v>104</v>
      </c>
      <c r="D2" s="966" t="s">
        <v>106</v>
      </c>
      <c r="E2" s="966"/>
      <c r="F2" s="977" t="s">
        <v>185</v>
      </c>
      <c r="G2" s="945" t="s">
        <v>159</v>
      </c>
      <c r="H2" s="969" t="s">
        <v>160</v>
      </c>
      <c r="I2" s="28" t="s">
        <v>187</v>
      </c>
      <c r="J2" s="29" t="s">
        <v>108</v>
      </c>
      <c r="K2" s="29" t="s">
        <v>109</v>
      </c>
      <c r="L2" s="30" t="s">
        <v>110</v>
      </c>
      <c r="M2" s="971" t="s">
        <v>67</v>
      </c>
      <c r="N2" s="973" t="s">
        <v>68</v>
      </c>
      <c r="O2" s="979" t="s">
        <v>66</v>
      </c>
      <c r="P2" s="980"/>
      <c r="Q2" s="981" t="s">
        <v>119</v>
      </c>
      <c r="R2" s="982"/>
      <c r="S2" s="983" t="s">
        <v>1</v>
      </c>
      <c r="T2" s="984"/>
      <c r="U2" s="984"/>
      <c r="V2" s="984"/>
      <c r="W2" s="984"/>
      <c r="X2" s="985"/>
      <c r="Y2" s="518"/>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row>
    <row r="3" spans="1:92" ht="49.5" customHeight="1" thickBot="1">
      <c r="A3" s="965"/>
      <c r="B3" s="967"/>
      <c r="C3" s="967"/>
      <c r="D3" s="281" t="s">
        <v>120</v>
      </c>
      <c r="E3" s="276" t="s">
        <v>146</v>
      </c>
      <c r="F3" s="978"/>
      <c r="G3" s="968"/>
      <c r="H3" s="970"/>
      <c r="I3" s="418" t="s">
        <v>122</v>
      </c>
      <c r="J3" s="419" t="s">
        <v>123</v>
      </c>
      <c r="K3" s="419" t="s">
        <v>124</v>
      </c>
      <c r="L3" s="416" t="s">
        <v>201</v>
      </c>
      <c r="M3" s="972"/>
      <c r="N3" s="974"/>
      <c r="O3" s="282" t="s">
        <v>70</v>
      </c>
      <c r="P3" s="283" t="s">
        <v>71</v>
      </c>
      <c r="Q3" s="238" t="s">
        <v>129</v>
      </c>
      <c r="R3" s="239" t="s">
        <v>130</v>
      </c>
      <c r="S3" s="17" t="s">
        <v>131</v>
      </c>
      <c r="T3" s="18" t="s">
        <v>168</v>
      </c>
      <c r="U3" s="18" t="s">
        <v>132</v>
      </c>
      <c r="V3" s="18" t="s">
        <v>133</v>
      </c>
      <c r="W3" s="18" t="s">
        <v>167</v>
      </c>
      <c r="X3" s="19" t="s">
        <v>134</v>
      </c>
      <c r="Y3" s="51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row>
    <row r="4" spans="1:92" s="52" customFormat="1" ht="47.25" customHeight="1">
      <c r="A4" s="552" t="s">
        <v>8</v>
      </c>
      <c r="B4" s="385" t="s">
        <v>213</v>
      </c>
      <c r="C4" s="385" t="s">
        <v>207</v>
      </c>
      <c r="D4" s="390" t="s">
        <v>365</v>
      </c>
      <c r="E4" s="424" t="s">
        <v>364</v>
      </c>
      <c r="F4" s="254">
        <v>181</v>
      </c>
      <c r="G4" s="414" t="s">
        <v>302</v>
      </c>
      <c r="H4" s="414" t="s">
        <v>157</v>
      </c>
      <c r="I4" s="442">
        <v>175000</v>
      </c>
      <c r="J4" s="443">
        <v>148305.07999999999</v>
      </c>
      <c r="K4" s="444">
        <f>J4*1.18</f>
        <v>174999.99439999997</v>
      </c>
      <c r="L4" s="444">
        <f>I4-K4</f>
        <v>5.6000000331550837E-3</v>
      </c>
      <c r="M4" s="420"/>
      <c r="N4" s="347"/>
      <c r="O4" s="301"/>
      <c r="P4" s="302"/>
      <c r="Q4" s="652">
        <v>100</v>
      </c>
      <c r="R4" s="303"/>
      <c r="S4" s="304">
        <v>1</v>
      </c>
      <c r="T4" s="305"/>
      <c r="U4" s="305"/>
      <c r="V4" s="305"/>
      <c r="W4" s="305"/>
      <c r="X4" s="306" t="s">
        <v>458</v>
      </c>
      <c r="Y4" s="520"/>
      <c r="Z4" s="52" t="s">
        <v>366</v>
      </c>
      <c r="AZ4" s="51"/>
      <c r="BA4" s="51"/>
      <c r="BB4" s="51"/>
      <c r="CJ4" s="51"/>
      <c r="CK4" s="51"/>
      <c r="CL4" s="51"/>
      <c r="CM4" s="51"/>
      <c r="CN4" s="51"/>
    </row>
    <row r="5" spans="1:92" s="52" customFormat="1" ht="47.25" customHeight="1">
      <c r="A5" s="552" t="s">
        <v>8</v>
      </c>
      <c r="B5" s="385" t="s">
        <v>213</v>
      </c>
      <c r="C5" s="385" t="s">
        <v>208</v>
      </c>
      <c r="D5" s="390" t="s">
        <v>500</v>
      </c>
      <c r="E5" s="424" t="s">
        <v>310</v>
      </c>
      <c r="F5" s="254">
        <v>700</v>
      </c>
      <c r="G5" s="414" t="s">
        <v>60</v>
      </c>
      <c r="H5" s="414"/>
      <c r="I5" s="702"/>
      <c r="J5" s="443"/>
      <c r="K5" s="444"/>
      <c r="L5" s="444"/>
      <c r="M5" s="420"/>
      <c r="N5" s="347"/>
      <c r="O5" s="301"/>
      <c r="P5" s="302"/>
      <c r="Q5" s="652"/>
      <c r="R5" s="303"/>
      <c r="S5" s="304"/>
      <c r="T5" s="305"/>
      <c r="U5" s="305"/>
      <c r="V5" s="305"/>
      <c r="W5" s="305"/>
      <c r="X5" s="306"/>
      <c r="Y5" s="520"/>
      <c r="AZ5" s="51"/>
      <c r="BA5" s="51"/>
      <c r="BB5" s="51"/>
      <c r="CJ5" s="51"/>
      <c r="CK5" s="51"/>
      <c r="CL5" s="51"/>
      <c r="CM5" s="51"/>
      <c r="CN5" s="51"/>
    </row>
    <row r="6" spans="1:92" s="52" customFormat="1" ht="55.5" customHeight="1">
      <c r="A6" s="253"/>
      <c r="B6" s="385" t="s">
        <v>213</v>
      </c>
      <c r="C6" s="385" t="s">
        <v>217</v>
      </c>
      <c r="D6" s="390" t="s">
        <v>474</v>
      </c>
      <c r="E6" s="424" t="s">
        <v>250</v>
      </c>
      <c r="F6" s="254">
        <v>644</v>
      </c>
      <c r="G6" s="414" t="s">
        <v>60</v>
      </c>
      <c r="H6" s="414" t="s">
        <v>157</v>
      </c>
      <c r="I6" s="442">
        <v>1020402.42</v>
      </c>
      <c r="J6" s="443">
        <v>774818.23</v>
      </c>
      <c r="K6" s="444">
        <f>J6*1.18</f>
        <v>914285.51139999996</v>
      </c>
      <c r="L6" s="444">
        <f>I6-K6</f>
        <v>106116.90860000008</v>
      </c>
      <c r="M6" s="420"/>
      <c r="N6" s="347"/>
      <c r="O6" s="301"/>
      <c r="P6" s="302"/>
      <c r="Q6" s="652">
        <v>100</v>
      </c>
      <c r="R6" s="303"/>
      <c r="S6" s="304">
        <v>1</v>
      </c>
      <c r="T6" s="305"/>
      <c r="U6" s="305"/>
      <c r="V6" s="305"/>
      <c r="W6" s="305"/>
      <c r="X6" s="654" t="s">
        <v>477</v>
      </c>
      <c r="Y6" s="520" t="s">
        <v>453</v>
      </c>
      <c r="Z6" s="986" t="s">
        <v>377</v>
      </c>
      <c r="AZ6" s="51"/>
      <c r="BA6" s="51"/>
      <c r="BB6" s="51"/>
      <c r="CJ6" s="51"/>
      <c r="CK6" s="51"/>
      <c r="CL6" s="51"/>
      <c r="CM6" s="51"/>
      <c r="CN6" s="51"/>
    </row>
    <row r="7" spans="1:92" s="52" customFormat="1" ht="59.25" customHeight="1">
      <c r="A7" s="253"/>
      <c r="B7" s="385" t="s">
        <v>213</v>
      </c>
      <c r="C7" s="385" t="s">
        <v>217</v>
      </c>
      <c r="D7" s="390" t="s">
        <v>475</v>
      </c>
      <c r="E7" s="424" t="s">
        <v>251</v>
      </c>
      <c r="F7" s="254">
        <v>560</v>
      </c>
      <c r="G7" s="414" t="s">
        <v>60</v>
      </c>
      <c r="H7" s="414" t="s">
        <v>157</v>
      </c>
      <c r="I7" s="442">
        <v>908299.85</v>
      </c>
      <c r="J7" s="443">
        <v>744422.12</v>
      </c>
      <c r="K7" s="444">
        <f>J7*1.18</f>
        <v>878418.10159999994</v>
      </c>
      <c r="L7" s="444">
        <f t="shared" ref="L7:L9" si="0">I7-K7</f>
        <v>29881.74840000004</v>
      </c>
      <c r="M7" s="420"/>
      <c r="N7" s="347"/>
      <c r="O7" s="301"/>
      <c r="P7" s="302"/>
      <c r="Q7" s="652">
        <v>100</v>
      </c>
      <c r="R7" s="303"/>
      <c r="S7" s="304">
        <v>1</v>
      </c>
      <c r="T7" s="305"/>
      <c r="U7" s="305"/>
      <c r="V7" s="305"/>
      <c r="W7" s="305"/>
      <c r="X7" s="306" t="s">
        <v>470</v>
      </c>
      <c r="Y7" s="520"/>
      <c r="Z7" s="986"/>
      <c r="AZ7" s="51"/>
      <c r="BA7" s="51"/>
      <c r="BB7" s="51"/>
      <c r="CJ7" s="51"/>
      <c r="CK7" s="51"/>
      <c r="CL7" s="51"/>
      <c r="CM7" s="51"/>
      <c r="CN7" s="51"/>
    </row>
    <row r="8" spans="1:92" s="52" customFormat="1" ht="75.75" customHeight="1">
      <c r="A8" s="253"/>
      <c r="B8" s="450" t="s">
        <v>213</v>
      </c>
      <c r="C8" s="450" t="s">
        <v>217</v>
      </c>
      <c r="D8" s="451" t="s">
        <v>248</v>
      </c>
      <c r="E8" s="424" t="s">
        <v>252</v>
      </c>
      <c r="F8" s="254">
        <v>537</v>
      </c>
      <c r="G8" s="414" t="s">
        <v>60</v>
      </c>
      <c r="H8" s="414" t="s">
        <v>157</v>
      </c>
      <c r="I8" s="442">
        <v>0</v>
      </c>
      <c r="J8" s="443"/>
      <c r="K8" s="444"/>
      <c r="L8" s="444">
        <f t="shared" si="0"/>
        <v>0</v>
      </c>
      <c r="M8" s="420"/>
      <c r="N8" s="347"/>
      <c r="O8" s="301"/>
      <c r="P8" s="302"/>
      <c r="Q8" s="652"/>
      <c r="R8" s="303"/>
      <c r="S8" s="304"/>
      <c r="T8" s="305"/>
      <c r="U8" s="305"/>
      <c r="V8" s="305"/>
      <c r="W8" s="448">
        <v>1</v>
      </c>
      <c r="X8" s="449" t="s">
        <v>375</v>
      </c>
      <c r="Y8" s="521"/>
      <c r="Z8" s="986"/>
      <c r="AZ8" s="51"/>
      <c r="BA8" s="51"/>
      <c r="BB8" s="51"/>
      <c r="CJ8" s="51"/>
      <c r="CK8" s="51"/>
      <c r="CL8" s="51"/>
      <c r="CM8" s="51"/>
      <c r="CN8" s="51"/>
    </row>
    <row r="9" spans="1:92" s="52" customFormat="1" ht="69.75" customHeight="1">
      <c r="A9" s="284"/>
      <c r="B9" s="385" t="s">
        <v>213</v>
      </c>
      <c r="C9" s="385" t="s">
        <v>212</v>
      </c>
      <c r="D9" s="390" t="s">
        <v>249</v>
      </c>
      <c r="E9" s="424" t="s">
        <v>253</v>
      </c>
      <c r="F9" s="285">
        <v>8371</v>
      </c>
      <c r="G9" s="413" t="s">
        <v>302</v>
      </c>
      <c r="H9" s="414" t="s">
        <v>157</v>
      </c>
      <c r="I9" s="442">
        <v>1218200</v>
      </c>
      <c r="J9" s="445">
        <v>940825.98</v>
      </c>
      <c r="K9" s="446">
        <f>J9*1.18</f>
        <v>1110174.6564</v>
      </c>
      <c r="L9" s="444">
        <f t="shared" si="0"/>
        <v>108025.34360000002</v>
      </c>
      <c r="M9" s="420"/>
      <c r="N9" s="347"/>
      <c r="O9" s="286"/>
      <c r="P9" s="287"/>
      <c r="Q9" s="653">
        <v>100</v>
      </c>
      <c r="R9" s="278"/>
      <c r="S9" s="288">
        <v>1</v>
      </c>
      <c r="T9" s="279"/>
      <c r="U9" s="279"/>
      <c r="V9" s="279"/>
      <c r="W9" s="279"/>
      <c r="X9" s="654" t="s">
        <v>477</v>
      </c>
      <c r="Y9" s="520"/>
      <c r="Z9" s="975"/>
      <c r="AA9" s="976"/>
      <c r="AB9" s="976"/>
      <c r="AZ9" s="51" t="s">
        <v>135</v>
      </c>
      <c r="BA9" s="51" t="s">
        <v>302</v>
      </c>
      <c r="BB9" s="51" t="s">
        <v>158</v>
      </c>
      <c r="CJ9" s="51" t="s">
        <v>135</v>
      </c>
      <c r="CK9" s="51" t="s">
        <v>58</v>
      </c>
      <c r="CL9" s="51" t="s">
        <v>147</v>
      </c>
      <c r="CM9" s="51"/>
      <c r="CN9" s="51"/>
    </row>
    <row r="10" spans="1:92" s="52" customFormat="1" ht="72.75" customHeight="1" thickBot="1">
      <c r="A10" s="56"/>
      <c r="B10" s="381"/>
      <c r="C10" s="381"/>
      <c r="D10" s="381"/>
      <c r="E10" s="329"/>
      <c r="F10" s="330">
        <f>SUM(F9:F9)</f>
        <v>8371</v>
      </c>
      <c r="G10" s="329"/>
      <c r="H10" s="329"/>
      <c r="I10" s="447">
        <f>SUM(I4:I9)</f>
        <v>3321902.27</v>
      </c>
      <c r="J10" s="447">
        <f>J6+J9</f>
        <v>1715644.21</v>
      </c>
      <c r="K10" s="447">
        <f>K4+K6+K7+K9</f>
        <v>3077878.2637999998</v>
      </c>
      <c r="L10" s="447">
        <f>L6+L9</f>
        <v>214142.2522000001</v>
      </c>
      <c r="M10" s="441">
        <f>SUM(M9:M9)</f>
        <v>0</v>
      </c>
      <c r="N10" s="331">
        <f>SUM(N9:N9)</f>
        <v>0</v>
      </c>
      <c r="O10" s="331">
        <f>SUM(O9:O9)</f>
        <v>0</v>
      </c>
      <c r="P10" s="331">
        <f>SUM(P9:P9)</f>
        <v>0</v>
      </c>
      <c r="Q10" s="332"/>
      <c r="R10" s="333"/>
      <c r="S10" s="329">
        <f>S4+S6+S7+S8+S9</f>
        <v>4</v>
      </c>
      <c r="T10" s="329">
        <f>SUM(T4:T9)</f>
        <v>0</v>
      </c>
      <c r="U10" s="329">
        <f t="shared" ref="U10:W10" si="1">SUM(U4:U9)</f>
        <v>0</v>
      </c>
      <c r="V10" s="329">
        <f t="shared" si="1"/>
        <v>0</v>
      </c>
      <c r="W10" s="329">
        <f t="shared" si="1"/>
        <v>1</v>
      </c>
      <c r="X10" s="332"/>
      <c r="Y10" s="3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J10" s="51"/>
      <c r="CK10" s="51"/>
      <c r="CL10" s="51"/>
      <c r="CM10" s="51"/>
      <c r="CN10" s="51"/>
    </row>
    <row r="11" spans="1:92" ht="20.25">
      <c r="C11" s="382"/>
    </row>
  </sheetData>
  <autoFilter ref="G2:H10"/>
  <mergeCells count="15">
    <mergeCell ref="Z9:AB9"/>
    <mergeCell ref="F2:F3"/>
    <mergeCell ref="O2:P2"/>
    <mergeCell ref="Q2:R2"/>
    <mergeCell ref="S2:X2"/>
    <mergeCell ref="Z6:Z8"/>
    <mergeCell ref="A1:X1"/>
    <mergeCell ref="A2:A3"/>
    <mergeCell ref="B2:B3"/>
    <mergeCell ref="C2:C3"/>
    <mergeCell ref="D2:E2"/>
    <mergeCell ref="G2:G3"/>
    <mergeCell ref="H2:H3"/>
    <mergeCell ref="M2:M3"/>
    <mergeCell ref="N2:N3"/>
  </mergeCells>
  <dataValidations count="7">
    <dataValidation type="whole" allowBlank="1" showInputMessage="1" showErrorMessage="1" sqref="S9:W65525 S2:W2">
      <formula1>0</formula1>
      <formula2>10</formula2>
    </dataValidation>
    <dataValidation type="list" allowBlank="1" showInputMessage="1" showErrorMessage="1" sqref="G9:G65525 G2:G4">
      <formula1>$BA$9:$BA$9</formula1>
    </dataValidation>
    <dataValidation type="list" allowBlank="1" showInputMessage="1" showErrorMessage="1" sqref="H10:H65525 H2:H3">
      <formula1>$BB$9:$BB$9</formula1>
    </dataValidation>
    <dataValidation type="list" allowBlank="1" showInputMessage="1" showErrorMessage="1" sqref="A2:A3 A6:A65525">
      <formula1>$AZ$9:$AZ$9</formula1>
    </dataValidation>
    <dataValidation type="list" allowBlank="1" showInputMessage="1" showErrorMessage="1" sqref="G5:G8">
      <formula1>$AW$7:$AW$10</formula1>
    </dataValidation>
    <dataValidation type="list" allowBlank="1" showInputMessage="1" showErrorMessage="1" sqref="H4:H9">
      <formula1>$AX$7:$AX$11</formula1>
    </dataValidation>
    <dataValidation type="list" allowBlank="1" showInputMessage="1" showErrorMessage="1" sqref="A4:A5">
      <formula1>$BE$4:$BE$12</formula1>
    </dataValidation>
  </dataValidations>
  <pageMargins left="0.21" right="0.28000000000000003"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sheetPr>
    <tabColor theme="2" tint="-0.249977111117893"/>
  </sheetPr>
  <dimension ref="A1:CI7"/>
  <sheetViews>
    <sheetView view="pageBreakPreview" zoomScale="70" zoomScaleNormal="70" zoomScaleSheetLayoutView="70" workbookViewId="0">
      <selection activeCell="K5" sqref="K5:M6"/>
    </sheetView>
  </sheetViews>
  <sheetFormatPr defaultColWidth="9.140625" defaultRowHeight="12.75"/>
  <cols>
    <col min="1" max="1" width="8.85546875" style="25" customWidth="1"/>
    <col min="2" max="2" width="12.7109375" style="25" customWidth="1"/>
    <col min="3" max="3" width="16.85546875" style="25" bestFit="1" customWidth="1"/>
    <col min="4" max="4" width="38.5703125" style="25" customWidth="1"/>
    <col min="5" max="5" width="15.7109375" style="25" customWidth="1"/>
    <col min="6" max="8" width="10.42578125" style="25" customWidth="1"/>
    <col min="9" max="9" width="18.140625" style="25" customWidth="1"/>
    <col min="10" max="10" width="24.42578125" style="25" customWidth="1"/>
    <col min="11" max="11" width="18" style="25" customWidth="1"/>
    <col min="12" max="12" width="19" style="25" customWidth="1"/>
    <col min="13" max="13" width="21.140625" style="22" customWidth="1"/>
    <col min="14" max="14" width="18" style="25" customWidth="1"/>
    <col min="15" max="15" width="11.85546875" style="25" hidden="1" customWidth="1"/>
    <col min="16" max="16" width="10.42578125" style="25" hidden="1" customWidth="1"/>
    <col min="17" max="17" width="11.7109375" style="25" hidden="1" customWidth="1"/>
    <col min="18" max="18" width="7.140625" style="95" customWidth="1"/>
    <col min="19" max="19" width="7.42578125" style="25" customWidth="1"/>
    <col min="20" max="20" width="5.5703125" style="25" bestFit="1" customWidth="1"/>
    <col min="21" max="21" width="10.5703125" style="25" customWidth="1"/>
    <col min="22" max="22" width="9.42578125" style="25" bestFit="1" customWidth="1"/>
    <col min="23" max="23" width="13.85546875" style="25" customWidth="1"/>
    <col min="24" max="24" width="7.85546875" style="25" customWidth="1"/>
    <col min="25" max="25" width="25.85546875" style="25" customWidth="1"/>
    <col min="26" max="26" width="179.7109375" style="94" customWidth="1"/>
    <col min="27" max="48" width="9.140625" style="94"/>
    <col min="49" max="49" width="18.28515625" style="94" customWidth="1"/>
    <col min="50" max="80" width="9.140625" style="94"/>
    <col min="81" max="82" width="9.140625" style="25"/>
    <col min="83" max="83" width="9.140625" style="94"/>
    <col min="84" max="84" width="10.42578125" style="94" customWidth="1"/>
    <col min="85" max="85" width="10.28515625" style="94" customWidth="1"/>
    <col min="86" max="87" width="9.140625" style="94"/>
    <col min="88" max="89" width="9.140625" style="25"/>
    <col min="90" max="93" width="0" style="25" hidden="1" customWidth="1"/>
    <col min="94" max="16384" width="9.140625" style="25"/>
  </cols>
  <sheetData>
    <row r="1" spans="1:87" s="24" customFormat="1" ht="48" customHeight="1">
      <c r="A1" s="989" t="s">
        <v>220</v>
      </c>
      <c r="B1" s="989"/>
      <c r="C1" s="989"/>
      <c r="D1" s="989"/>
      <c r="E1" s="989"/>
      <c r="F1" s="989"/>
      <c r="G1" s="989"/>
      <c r="H1" s="989"/>
      <c r="I1" s="989"/>
      <c r="J1" s="989"/>
      <c r="K1" s="989"/>
      <c r="L1" s="989"/>
      <c r="M1" s="989"/>
      <c r="N1" s="989"/>
      <c r="O1" s="989"/>
      <c r="P1" s="989"/>
      <c r="Q1" s="989"/>
      <c r="R1" s="989"/>
      <c r="S1" s="989"/>
      <c r="T1" s="989"/>
      <c r="U1" s="989"/>
      <c r="V1" s="989"/>
      <c r="W1" s="989"/>
      <c r="X1" s="989"/>
      <c r="Y1" s="989"/>
      <c r="CE1" s="94"/>
      <c r="CF1" s="94"/>
      <c r="CG1" s="94"/>
      <c r="CH1" s="94"/>
      <c r="CI1" s="94"/>
    </row>
    <row r="2" spans="1:87" s="24" customFormat="1" ht="39.950000000000003" customHeight="1">
      <c r="A2" s="990" t="s">
        <v>102</v>
      </c>
      <c r="B2" s="992" t="s">
        <v>103</v>
      </c>
      <c r="C2" s="994" t="s">
        <v>104</v>
      </c>
      <c r="D2" s="994" t="s">
        <v>106</v>
      </c>
      <c r="E2" s="994"/>
      <c r="F2" s="996" t="s">
        <v>183</v>
      </c>
      <c r="G2" s="996" t="s">
        <v>184</v>
      </c>
      <c r="H2" s="996" t="s">
        <v>185</v>
      </c>
      <c r="I2" s="998" t="s">
        <v>145</v>
      </c>
      <c r="J2" s="998" t="s">
        <v>151</v>
      </c>
      <c r="K2" s="246" t="s">
        <v>187</v>
      </c>
      <c r="L2" s="247" t="s">
        <v>108</v>
      </c>
      <c r="M2" s="247" t="s">
        <v>109</v>
      </c>
      <c r="N2" s="246" t="s">
        <v>110</v>
      </c>
      <c r="O2" s="987" t="s">
        <v>152</v>
      </c>
      <c r="P2" s="987" t="s">
        <v>153</v>
      </c>
      <c r="Q2" s="987"/>
      <c r="R2" s="987" t="s">
        <v>119</v>
      </c>
      <c r="S2" s="987"/>
      <c r="T2" s="988" t="s">
        <v>1</v>
      </c>
      <c r="U2" s="988"/>
      <c r="V2" s="988"/>
      <c r="W2" s="988"/>
      <c r="X2" s="988"/>
      <c r="Y2" s="988"/>
      <c r="CE2" s="94"/>
      <c r="CF2" s="94"/>
      <c r="CG2" s="94"/>
      <c r="CH2" s="94"/>
      <c r="CI2" s="94"/>
    </row>
    <row r="3" spans="1:87" s="24" customFormat="1" ht="39.950000000000003" customHeight="1">
      <c r="A3" s="991"/>
      <c r="B3" s="993"/>
      <c r="C3" s="995"/>
      <c r="D3" s="432" t="s">
        <v>120</v>
      </c>
      <c r="E3" s="433" t="s">
        <v>146</v>
      </c>
      <c r="F3" s="997"/>
      <c r="G3" s="997"/>
      <c r="H3" s="997"/>
      <c r="I3" s="999"/>
      <c r="J3" s="999"/>
      <c r="K3" s="421" t="s">
        <v>122</v>
      </c>
      <c r="L3" s="422" t="s">
        <v>123</v>
      </c>
      <c r="M3" s="422" t="s">
        <v>124</v>
      </c>
      <c r="N3" s="421" t="s">
        <v>201</v>
      </c>
      <c r="O3" s="1000"/>
      <c r="P3" s="434" t="s">
        <v>154</v>
      </c>
      <c r="Q3" s="434" t="s">
        <v>155</v>
      </c>
      <c r="R3" s="435" t="s">
        <v>129</v>
      </c>
      <c r="S3" s="436" t="s">
        <v>130</v>
      </c>
      <c r="T3" s="437" t="s">
        <v>131</v>
      </c>
      <c r="U3" s="240" t="s">
        <v>168</v>
      </c>
      <c r="V3" s="240" t="s">
        <v>132</v>
      </c>
      <c r="W3" s="240" t="s">
        <v>133</v>
      </c>
      <c r="X3" s="240" t="s">
        <v>167</v>
      </c>
      <c r="Y3" s="438" t="s">
        <v>134</v>
      </c>
      <c r="CE3" s="94"/>
      <c r="CF3" s="94"/>
      <c r="CG3" s="94"/>
      <c r="CH3" s="94"/>
      <c r="CI3" s="94"/>
    </row>
    <row r="4" spans="1:87" s="23" customFormat="1" ht="178.5" customHeight="1">
      <c r="A4" s="270"/>
      <c r="B4" s="469" t="s">
        <v>213</v>
      </c>
      <c r="C4" s="469" t="s">
        <v>217</v>
      </c>
      <c r="D4" s="470" t="s">
        <v>254</v>
      </c>
      <c r="E4" s="469" t="s">
        <v>256</v>
      </c>
      <c r="F4" s="468">
        <v>1</v>
      </c>
      <c r="G4" s="468"/>
      <c r="H4" s="471">
        <v>869</v>
      </c>
      <c r="I4" s="471" t="s">
        <v>148</v>
      </c>
      <c r="J4" s="342"/>
      <c r="K4" s="439">
        <v>0</v>
      </c>
      <c r="L4" s="472">
        <v>0</v>
      </c>
      <c r="M4" s="472"/>
      <c r="N4" s="444">
        <f>K4</f>
        <v>0</v>
      </c>
      <c r="O4" s="473"/>
      <c r="P4" s="473"/>
      <c r="Q4" s="473"/>
      <c r="R4" s="474"/>
      <c r="S4" s="474"/>
      <c r="T4" s="475"/>
      <c r="U4" s="475"/>
      <c r="V4" s="475"/>
      <c r="W4" s="475"/>
      <c r="X4" s="471">
        <v>1</v>
      </c>
      <c r="Y4" s="471" t="s">
        <v>376</v>
      </c>
      <c r="Z4" s="557" t="s">
        <v>374</v>
      </c>
      <c r="AA4" s="273"/>
      <c r="AB4" s="273"/>
      <c r="AC4" s="273"/>
      <c r="AD4" s="273"/>
      <c r="AE4" s="273"/>
      <c r="AF4" s="273"/>
      <c r="AG4" s="273"/>
      <c r="AH4" s="273"/>
      <c r="AI4" s="273"/>
      <c r="AJ4" s="273"/>
      <c r="AK4" s="273"/>
      <c r="AL4" s="273"/>
      <c r="AM4" s="273"/>
      <c r="AN4" s="273"/>
      <c r="AO4" s="273"/>
      <c r="AP4" s="273"/>
      <c r="AQ4" s="273"/>
      <c r="AR4" s="273"/>
      <c r="AS4" s="346"/>
      <c r="AU4" s="20" t="s">
        <v>135</v>
      </c>
      <c r="AV4" s="20" t="s">
        <v>58</v>
      </c>
      <c r="AW4" s="20" t="s">
        <v>30</v>
      </c>
      <c r="AX4" s="20" t="s">
        <v>47</v>
      </c>
      <c r="CE4" s="20" t="s">
        <v>135</v>
      </c>
      <c r="CF4" s="20" t="s">
        <v>58</v>
      </c>
      <c r="CG4" s="20" t="s">
        <v>147</v>
      </c>
      <c r="CH4" s="20"/>
      <c r="CI4" s="20"/>
    </row>
    <row r="5" spans="1:87" s="23" customFormat="1" ht="178.5" customHeight="1">
      <c r="A5" s="270"/>
      <c r="B5" s="469" t="s">
        <v>213</v>
      </c>
      <c r="C5" s="469" t="s">
        <v>208</v>
      </c>
      <c r="D5" s="470" t="s">
        <v>500</v>
      </c>
      <c r="E5" s="469" t="s">
        <v>310</v>
      </c>
      <c r="F5" s="468">
        <v>700</v>
      </c>
      <c r="G5" s="468"/>
      <c r="H5" s="471"/>
      <c r="I5" s="414" t="s">
        <v>60</v>
      </c>
      <c r="J5" s="342"/>
      <c r="K5" s="439">
        <v>20060</v>
      </c>
      <c r="L5" s="472">
        <v>17000</v>
      </c>
      <c r="M5" s="472">
        <f>L5*1.18</f>
        <v>20060</v>
      </c>
      <c r="N5" s="444"/>
      <c r="O5" s="473"/>
      <c r="P5" s="473"/>
      <c r="Q5" s="473"/>
      <c r="R5" s="474"/>
      <c r="S5" s="474"/>
      <c r="T5" s="475"/>
      <c r="U5" s="475"/>
      <c r="V5" s="475"/>
      <c r="W5" s="475"/>
      <c r="X5" s="471"/>
      <c r="Y5" s="471" t="s">
        <v>504</v>
      </c>
      <c r="Z5" s="557"/>
      <c r="AA5" s="273"/>
      <c r="AB5" s="273"/>
      <c r="AC5" s="273"/>
      <c r="AD5" s="273"/>
      <c r="AE5" s="273"/>
      <c r="AF5" s="273"/>
      <c r="AG5" s="273"/>
      <c r="AH5" s="273"/>
      <c r="AI5" s="273"/>
      <c r="AJ5" s="273"/>
      <c r="AK5" s="273"/>
      <c r="AL5" s="273"/>
      <c r="AM5" s="273"/>
      <c r="AN5" s="273"/>
      <c r="AO5" s="273"/>
      <c r="AP5" s="273"/>
      <c r="AQ5" s="273"/>
      <c r="AR5" s="273"/>
      <c r="AS5" s="346"/>
      <c r="AU5" s="20"/>
      <c r="AV5" s="20"/>
      <c r="AW5" s="20"/>
      <c r="AX5" s="20"/>
      <c r="CE5" s="20"/>
      <c r="CF5" s="20"/>
      <c r="CG5" s="20"/>
      <c r="CH5" s="20"/>
      <c r="CI5" s="20"/>
    </row>
    <row r="6" spans="1:87" s="21" customFormat="1" ht="129" customHeight="1">
      <c r="A6" s="270"/>
      <c r="B6" s="391" t="s">
        <v>213</v>
      </c>
      <c r="C6" s="391" t="s">
        <v>209</v>
      </c>
      <c r="D6" s="392" t="s">
        <v>255</v>
      </c>
      <c r="E6" s="391" t="s">
        <v>257</v>
      </c>
      <c r="F6" s="342">
        <v>1</v>
      </c>
      <c r="G6" s="342"/>
      <c r="H6" s="393">
        <v>1051</v>
      </c>
      <c r="I6" s="476" t="s">
        <v>58</v>
      </c>
      <c r="J6" s="342"/>
      <c r="K6" s="439">
        <v>2218400</v>
      </c>
      <c r="L6" s="443">
        <v>1880000</v>
      </c>
      <c r="M6" s="444">
        <f>L6*1.18</f>
        <v>2218400</v>
      </c>
      <c r="N6" s="444">
        <f>K6-M6</f>
        <v>0</v>
      </c>
      <c r="O6" s="473"/>
      <c r="P6" s="473"/>
      <c r="Q6" s="473"/>
      <c r="R6" s="575">
        <v>100</v>
      </c>
      <c r="S6" s="575"/>
      <c r="T6" s="576">
        <v>1</v>
      </c>
      <c r="U6" s="576"/>
      <c r="V6" s="576"/>
      <c r="W6" s="576"/>
      <c r="X6" s="576"/>
      <c r="Y6" s="576" t="s">
        <v>458</v>
      </c>
      <c r="Z6" s="556" t="s">
        <v>454</v>
      </c>
      <c r="AA6" s="20"/>
      <c r="AB6" s="20"/>
      <c r="AC6" s="20"/>
      <c r="AD6" s="20"/>
      <c r="AE6" s="20"/>
      <c r="AF6" s="20"/>
      <c r="AG6" s="20"/>
      <c r="AH6" s="20"/>
      <c r="AI6" s="20"/>
      <c r="AJ6" s="20"/>
      <c r="AK6" s="20"/>
      <c r="AL6" s="20"/>
      <c r="AM6" s="20"/>
      <c r="AN6" s="20"/>
      <c r="AO6" s="20"/>
      <c r="AP6" s="20"/>
      <c r="AQ6" s="20"/>
      <c r="AR6" s="20"/>
      <c r="AS6" s="20"/>
      <c r="AT6" s="20"/>
      <c r="AU6" s="20" t="s">
        <v>139</v>
      </c>
      <c r="AV6" s="20" t="s">
        <v>148</v>
      </c>
      <c r="AW6" s="20" t="s">
        <v>156</v>
      </c>
      <c r="AX6" s="20" t="s">
        <v>48</v>
      </c>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E6" s="20" t="s">
        <v>139</v>
      </c>
      <c r="CF6" s="20" t="s">
        <v>148</v>
      </c>
      <c r="CG6" s="20" t="s">
        <v>149</v>
      </c>
      <c r="CH6" s="20"/>
      <c r="CI6" s="20"/>
    </row>
    <row r="7" spans="1:87" s="274" customFormat="1" ht="39.950000000000003" customHeight="1">
      <c r="A7" s="271"/>
      <c r="B7" s="272"/>
      <c r="C7" s="272"/>
      <c r="D7" s="272"/>
      <c r="E7" s="272"/>
      <c r="F7" s="272">
        <f>SUM(F4:F6)</f>
        <v>702</v>
      </c>
      <c r="G7" s="272">
        <f>SUM(G4:G6)</f>
        <v>0</v>
      </c>
      <c r="H7" s="272">
        <f>SUM(H4:H6)</f>
        <v>1920</v>
      </c>
      <c r="I7" s="272"/>
      <c r="J7" s="272"/>
      <c r="K7" s="415">
        <f>SUM(K4:K6)</f>
        <v>2238460</v>
      </c>
      <c r="L7" s="415">
        <f>SUM(L4:L6)</f>
        <v>1897000</v>
      </c>
      <c r="M7" s="415">
        <f>SUM(M4:M6)</f>
        <v>2238460</v>
      </c>
      <c r="N7" s="415">
        <f t="shared" ref="N7" si="0">K7-M7</f>
        <v>0</v>
      </c>
      <c r="O7" s="343"/>
      <c r="P7" s="343"/>
      <c r="Q7" s="343">
        <f>SUM(Q4:Q6)</f>
        <v>0</v>
      </c>
      <c r="R7" s="344"/>
      <c r="S7" s="345"/>
      <c r="T7" s="272">
        <f>SUM(T4:T6)</f>
        <v>1</v>
      </c>
      <c r="U7" s="272">
        <f>SUM(U4:U6)</f>
        <v>0</v>
      </c>
      <c r="V7" s="272">
        <f>SUM(V4:V6)</f>
        <v>0</v>
      </c>
      <c r="W7" s="272">
        <f>SUM(W4:W6)</f>
        <v>0</v>
      </c>
      <c r="X7" s="272">
        <f>SUM(X4:X6)</f>
        <v>1</v>
      </c>
      <c r="Y7" s="272"/>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E7" s="273"/>
      <c r="CF7" s="273"/>
      <c r="CG7" s="273"/>
      <c r="CH7" s="273"/>
      <c r="CI7" s="273"/>
    </row>
  </sheetData>
  <autoFilter ref="I2:J7"/>
  <mergeCells count="14">
    <mergeCell ref="R2:S2"/>
    <mergeCell ref="T2:Y2"/>
    <mergeCell ref="A1:Y1"/>
    <mergeCell ref="A2:A3"/>
    <mergeCell ref="B2:B3"/>
    <mergeCell ref="C2:C3"/>
    <mergeCell ref="D2:E2"/>
    <mergeCell ref="F2:F3"/>
    <mergeCell ref="I2:I3"/>
    <mergeCell ref="J2:J3"/>
    <mergeCell ref="O2:O3"/>
    <mergeCell ref="P2:Q2"/>
    <mergeCell ref="G2:G3"/>
    <mergeCell ref="H2:H3"/>
  </mergeCells>
  <dataValidations count="5">
    <dataValidation type="list" allowBlank="1" showInputMessage="1" showErrorMessage="1" sqref="I2:I4 I6:I65521">
      <formula1>$AV$4:$AV$6</formula1>
    </dataValidation>
    <dataValidation type="list" allowBlank="1" showInputMessage="1" showErrorMessage="1" sqref="A2:A65521">
      <formula1>$AU$4:$AU$6</formula1>
    </dataValidation>
    <dataValidation type="list" allowBlank="1" showInputMessage="1" showErrorMessage="1" sqref="J1:J1048576">
      <formula1>$AW$4:$AW$6</formula1>
    </dataValidation>
    <dataValidation type="list" allowBlank="1" showInputMessage="1" showErrorMessage="1" sqref="P1:P1048576">
      <formula1>$AX$4:$AX$6</formula1>
    </dataValidation>
    <dataValidation type="list" allowBlank="1" showInputMessage="1" showErrorMessage="1" sqref="I5">
      <formula1>$AW$7:$AW$10</formula1>
    </dataValidation>
  </dataValidations>
  <pageMargins left="0.2" right="0.28000000000000003"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ÖDENEK TAKİP-2022</vt:lpstr>
      <vt:lpstr>İL İCMALİ 2022</vt:lpstr>
      <vt:lpstr>2022 İÇMESUYU ALT DAĞ.</vt:lpstr>
      <vt:lpstr>2022 YOL İZLEME ALT DAĞ.</vt:lpstr>
      <vt:lpstr>2022 SULAMA ALT DAĞ.</vt:lpstr>
      <vt:lpstr>2022 ATIKSU ALT DAĞ.</vt:lpstr>
      <vt:lpstr>'2022 ATIKSU ALT DAĞ.'!Yazdırma_Alanı</vt:lpstr>
      <vt:lpstr>'2022 İÇMESUYU ALT DAĞ.'!Yazdırma_Alanı</vt:lpstr>
      <vt:lpstr>'2022 SULAMA ALT DAĞ.'!Yazdırma_Alanı</vt:lpstr>
      <vt:lpstr>'2022 YOL İZLEME ALT DAĞ.'!Yazdırma_Alanı</vt:lpstr>
      <vt:lpstr>'İL İCMALİ 2022'!Yazdırma_Alanı</vt:lpstr>
      <vt:lpstr>'İL İCMALİ 2022'!Yazdırma_Başlıkları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ZEKERIYA_NIGIZ</cp:lastModifiedBy>
  <cp:lastPrinted>2022-08-02T06:23:44Z</cp:lastPrinted>
  <dcterms:created xsi:type="dcterms:W3CDTF">2018-04-11T07:59:38Z</dcterms:created>
  <dcterms:modified xsi:type="dcterms:W3CDTF">2023-12-12T07:06:28Z</dcterms:modified>
</cp:coreProperties>
</file>